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资产评估汇总表" sheetId="1" r:id="rId1"/>
    <sheet name="3.9.2原材料" sheetId="2" r:id="rId2"/>
    <sheet name="3.9.5产成品" sheetId="3" r:id="rId3"/>
    <sheet name="4.6.4机器设备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'3.9.2原材料'!$A$7:$O$1235</definedName>
    <definedName name="_xlnm._FilterDatabase" localSheetId="2" hidden="1">'3.9.5产成品'!$A$7:$R$20</definedName>
    <definedName name="_xlnm._FilterDatabase" localSheetId="3" hidden="1">'4.6.4机器设备'!$A$7:$P$140</definedName>
    <definedName name="_1">#REF!</definedName>
    <definedName name="_1_1">#REF!</definedName>
    <definedName name="_BSP2">#REF!</definedName>
    <definedName name="aa">[1]收入!$C$31</definedName>
    <definedName name="bb">[1]说明!$C$31</definedName>
    <definedName name="BS">#REF!</definedName>
    <definedName name="BSCS">#REF!</definedName>
    <definedName name="BSCSP2">#REF!</definedName>
    <definedName name="Database" hidden="1">'[2]1'!#REF!</definedName>
    <definedName name="DCF打印">#REF!</definedName>
    <definedName name="hh">[1]收入!$A$15</definedName>
    <definedName name="hjp">[1]收入!$A$15</definedName>
    <definedName name="IS">#REF!</definedName>
    <definedName name="ISCS">#REF!</definedName>
    <definedName name="ISCSP">#REF!</definedName>
    <definedName name="ISP">#REF!</definedName>
    <definedName name="_xlnm.Print_Area" localSheetId="0">资产评估汇总表!#REF!</definedName>
    <definedName name="Print_Area_MI">#REF!</definedName>
    <definedName name="print_area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s">[1]收入!$A$15</definedName>
    <definedName name="Wedge">#REF!</definedName>
    <definedName name="大多数">'[3]13 铁路配件'!$A$15</definedName>
    <definedName name="固定资产">[4]固定资产资料!$A$15</definedName>
    <definedName name="目录">#REF!</definedName>
    <definedName name="资料查证及特殊约定事项说明">#REF!</definedName>
    <definedName name="전">#REF!</definedName>
    <definedName name="주택사업본부">#REF!</definedName>
    <definedName name="철구사업본부">#REF!</definedName>
    <definedName name="_xlnm.Print_Area" localSheetId="1">'3.9.2原材料'!$A$1:$O$1235</definedName>
    <definedName name="_xlnm.Print_Titles" localSheetId="1">'3.9.2原材料'!$1:$7</definedName>
    <definedName name="_xlnm.Print_Area" localSheetId="2">'3.9.5产成品'!$A$1:$R$20</definedName>
    <definedName name="_xlnm.Print_Titles" localSheetId="2">'3.9.5产成品'!$1:$7</definedName>
    <definedName name="_xlnm.Print_Area" localSheetId="3">'4.6.4机器设备'!$A$1:$P$140</definedName>
    <definedName name="_xlnm.Print_Titles" localSheetId="3">'4.6.4机器设备'!$1:$7</definedName>
  </definedNames>
  <calcPr calcId="144525"/>
</workbook>
</file>

<file path=xl/sharedStrings.xml><?xml version="1.0" encoding="utf-8"?>
<sst xmlns="http://schemas.openxmlformats.org/spreadsheetml/2006/main" count="118" uniqueCount="52">
  <si>
    <t>资产评估汇总表</t>
  </si>
  <si>
    <r>
      <rPr>
        <sz val="10"/>
        <color rgb="FF800080"/>
        <rFont val="宋体"/>
        <charset val="134"/>
      </rPr>
      <t>表</t>
    </r>
    <r>
      <rPr>
        <sz val="10"/>
        <color indexed="20"/>
        <rFont val="Times New Roman"/>
        <charset val="134"/>
      </rPr>
      <t>4-6</t>
    </r>
  </si>
  <si>
    <t>金额单位：人民币元</t>
  </si>
  <si>
    <t>编号</t>
  </si>
  <si>
    <t>科目名称</t>
  </si>
  <si>
    <t>账面价值</t>
  </si>
  <si>
    <t>评估价值</t>
  </si>
  <si>
    <t>增减值</t>
  </si>
  <si>
    <t>增值率</t>
  </si>
  <si>
    <t>原值</t>
  </si>
  <si>
    <t>净值</t>
  </si>
  <si>
    <t>1</t>
  </si>
  <si>
    <r>
      <rPr>
        <sz val="10"/>
        <rFont val="宋体"/>
        <charset val="134"/>
      </rPr>
      <t>固定资产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机器设备</t>
    </r>
  </si>
  <si>
    <t>2</t>
  </si>
  <si>
    <t>存货-原材料</t>
  </si>
  <si>
    <t>3</t>
  </si>
  <si>
    <t>存货-生产成本/库存商品</t>
  </si>
  <si>
    <t>合计</t>
  </si>
  <si>
    <t>减：减值准备</t>
  </si>
  <si>
    <t>存货—原材料评估明细表</t>
  </si>
  <si>
    <r>
      <rPr>
        <sz val="10"/>
        <color rgb="FF800080"/>
        <rFont val="宋体"/>
        <charset val="134"/>
      </rPr>
      <t>表</t>
    </r>
    <r>
      <rPr>
        <sz val="10"/>
        <color indexed="20"/>
        <rFont val="Times New Roman"/>
        <charset val="134"/>
      </rPr>
      <t>3-9-2</t>
    </r>
  </si>
  <si>
    <t>序号</t>
  </si>
  <si>
    <t>资产编号</t>
  </si>
  <si>
    <t xml:space="preserve">名称 </t>
  </si>
  <si>
    <t>规格型号</t>
  </si>
  <si>
    <t>存放地点</t>
  </si>
  <si>
    <t>计量单位</t>
  </si>
  <si>
    <t>备注</t>
  </si>
  <si>
    <t>数量</t>
  </si>
  <si>
    <t>单价</t>
  </si>
  <si>
    <t>金额</t>
  </si>
  <si>
    <t>实际数量</t>
  </si>
  <si>
    <t>评估单价</t>
  </si>
  <si>
    <t>失效</t>
  </si>
  <si>
    <t>存货—产成品(库存商品、开发产品、农产品)评估明细表</t>
  </si>
  <si>
    <r>
      <rPr>
        <sz val="10"/>
        <color rgb="FF800080"/>
        <rFont val="宋体"/>
        <charset val="134"/>
      </rPr>
      <t>表</t>
    </r>
    <r>
      <rPr>
        <sz val="10"/>
        <color indexed="20"/>
        <rFont val="Times New Roman"/>
        <charset val="134"/>
      </rPr>
      <t>3-9-5</t>
    </r>
  </si>
  <si>
    <t>存货编号</t>
  </si>
  <si>
    <t>名称</t>
  </si>
  <si>
    <t>外币单价</t>
  </si>
  <si>
    <t>汇率</t>
  </si>
  <si>
    <t>套</t>
  </si>
  <si>
    <t>台</t>
  </si>
  <si>
    <t>固定资产—机器设备评估明细表</t>
  </si>
  <si>
    <r>
      <rPr>
        <sz val="10"/>
        <rFont val="宋体"/>
        <charset val="134"/>
      </rPr>
      <t>表</t>
    </r>
    <r>
      <rPr>
        <sz val="10"/>
        <rFont val="Times New Roman"/>
        <charset val="134"/>
      </rPr>
      <t>4-6-4</t>
    </r>
  </si>
  <si>
    <t>设备名称</t>
  </si>
  <si>
    <t>规格型号       （主要性能参数）</t>
  </si>
  <si>
    <t>生产厂家</t>
  </si>
  <si>
    <t>启用日期</t>
  </si>
  <si>
    <t>转资/入账日期</t>
  </si>
  <si>
    <t>(m)</t>
  </si>
  <si>
    <t>(mm×mm)</t>
  </si>
  <si>
    <t>成新率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</si>
</sst>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yyyy\.mm\.dd"/>
    <numFmt numFmtId="178" formatCode="#,##0.00_ "/>
    <numFmt numFmtId="179" formatCode="#,##0_ "/>
    <numFmt numFmtId="180" formatCode="_ * #,##0_ ;_ * \-#,##0_ ;_ * &quot;-&quot;??_ ;_ @_ "/>
  </numFmts>
  <fonts count="35">
    <font>
      <sz val="12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6"/>
      <name val="黑体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rgb="FF800080"/>
      <name val="宋体"/>
      <charset val="134"/>
    </font>
    <font>
      <sz val="10"/>
      <color indexed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indexed="10"/>
      <name val="Times New Roman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12"/>
      <name val="Times New Roma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0"/>
      <color indexed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18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/>
    <xf numFmtId="0" fontId="17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16" borderId="15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43" fontId="2" fillId="0" borderId="0" xfId="8" applyFont="1" applyAlignment="1">
      <alignment horizontal="center" vertical="center"/>
    </xf>
    <xf numFmtId="43" fontId="2" fillId="0" borderId="0" xfId="8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51" applyNumberFormat="1" applyFont="1" applyBorder="1" applyAlignment="1">
      <alignment horizontal="center" vertical="center" wrapText="1"/>
    </xf>
    <xf numFmtId="176" fontId="1" fillId="0" borderId="1" xfId="51" applyNumberFormat="1" applyFont="1" applyBorder="1" applyAlignment="1">
      <alignment horizontal="center" vertical="center" wrapText="1"/>
    </xf>
    <xf numFmtId="43" fontId="1" fillId="0" borderId="0" xfId="8" applyFont="1" applyAlignment="1">
      <alignment horizontal="center" vertical="center"/>
    </xf>
    <xf numFmtId="43" fontId="1" fillId="0" borderId="0" xfId="8" applyFont="1" applyAlignment="1">
      <alignment vertical="center"/>
    </xf>
    <xf numFmtId="0" fontId="4" fillId="0" borderId="0" xfId="10" applyFont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8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39" fontId="1" fillId="0" borderId="4" xfId="21" applyNumberFormat="1" applyFont="1" applyBorder="1" applyAlignment="1">
      <alignment horizontal="center" vertical="center" shrinkToFit="1"/>
    </xf>
    <xf numFmtId="39" fontId="1" fillId="0" borderId="1" xfId="21" applyNumberFormat="1" applyFont="1" applyBorder="1" applyAlignment="1">
      <alignment horizontal="center" vertical="center" shrinkToFit="1"/>
    </xf>
    <xf numFmtId="43" fontId="4" fillId="2" borderId="1" xfId="0" applyNumberFormat="1" applyFont="1" applyFill="1" applyBorder="1" applyAlignment="1">
      <alignment horizontal="center" vertical="center"/>
    </xf>
    <xf numFmtId="9" fontId="4" fillId="2" borderId="1" xfId="11" applyNumberFormat="1" applyFont="1" applyFill="1" applyBorder="1" applyAlignment="1">
      <alignment horizontal="center" vertical="center" shrinkToFit="1"/>
    </xf>
    <xf numFmtId="43" fontId="4" fillId="2" borderId="1" xfId="8" applyFont="1" applyFill="1" applyBorder="1" applyAlignment="1">
      <alignment horizontal="center" vertical="center"/>
    </xf>
    <xf numFmtId="10" fontId="1" fillId="2" borderId="1" xfId="1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right" vertical="center" shrinkToFit="1"/>
    </xf>
    <xf numFmtId="178" fontId="1" fillId="0" borderId="1" xfId="0" applyNumberFormat="1" applyFont="1" applyFill="1" applyBorder="1" applyAlignment="1">
      <alignment vertical="center" shrinkToFit="1"/>
    </xf>
    <xf numFmtId="43" fontId="1" fillId="0" borderId="1" xfId="8" applyFont="1" applyBorder="1" applyAlignment="1">
      <alignment horizontal="center" vertical="center" shrinkToFit="1"/>
    </xf>
    <xf numFmtId="43" fontId="1" fillId="0" borderId="1" xfId="8" applyFont="1" applyFill="1" applyBorder="1" applyAlignment="1">
      <alignment vertical="center" shrinkToFit="1"/>
    </xf>
    <xf numFmtId="178" fontId="1" fillId="0" borderId="1" xfId="0" applyNumberFormat="1" applyFont="1" applyBorder="1" applyAlignment="1">
      <alignment vertical="center" shrinkToFit="1"/>
    </xf>
    <xf numFmtId="9" fontId="1" fillId="0" borderId="1" xfId="0" applyNumberFormat="1" applyFont="1" applyBorder="1" applyAlignment="1">
      <alignment horizontal="center" vertical="center" shrinkToFit="1"/>
    </xf>
    <xf numFmtId="10" fontId="1" fillId="0" borderId="1" xfId="11" applyNumberFormat="1" applyFont="1" applyBorder="1" applyAlignment="1">
      <alignment vertical="center" shrinkToFit="1"/>
    </xf>
    <xf numFmtId="10" fontId="1" fillId="0" borderId="1" xfId="0" applyNumberFormat="1" applyFont="1" applyBorder="1" applyAlignment="1">
      <alignment horizontal="center" vertical="center" shrinkToFit="1"/>
    </xf>
    <xf numFmtId="43" fontId="1" fillId="0" borderId="1" xfId="8" applyFont="1" applyBorder="1" applyAlignment="1">
      <alignment vertical="center" shrinkToFit="1"/>
    </xf>
    <xf numFmtId="178" fontId="1" fillId="0" borderId="1" xfId="0" applyNumberFormat="1" applyFont="1" applyFill="1" applyBorder="1" applyAlignment="1">
      <alignment horizontal="right" vertical="center" shrinkToFit="1"/>
    </xf>
    <xf numFmtId="179" fontId="1" fillId="0" borderId="1" xfId="0" applyNumberFormat="1" applyFont="1" applyBorder="1" applyAlignment="1">
      <alignment vertical="center" shrinkToFit="1"/>
    </xf>
    <xf numFmtId="10" fontId="1" fillId="0" borderId="1" xfId="13" applyNumberFormat="1" applyFont="1" applyBorder="1" applyAlignment="1">
      <alignment vertical="center" shrinkToFit="1"/>
    </xf>
    <xf numFmtId="9" fontId="1" fillId="0" borderId="0" xfId="8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43" fontId="1" fillId="0" borderId="1" xfId="0" applyNumberFormat="1" applyFont="1" applyBorder="1" applyAlignment="1">
      <alignment horizontal="center" vertical="center" shrinkToFit="1"/>
    </xf>
    <xf numFmtId="180" fontId="1" fillId="0" borderId="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vertical="center" shrinkToFit="1"/>
    </xf>
    <xf numFmtId="178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shrinkToFit="1"/>
    </xf>
    <xf numFmtId="0" fontId="8" fillId="0" borderId="0" xfId="10" applyNumberFormat="1" applyFont="1" applyAlignment="1" applyProtection="1">
      <alignment horizontal="right" vertical="center"/>
    </xf>
    <xf numFmtId="0" fontId="9" fillId="0" borderId="0" xfId="10" applyNumberFormat="1" applyFont="1" applyAlignment="1" applyProtection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43" fontId="11" fillId="0" borderId="1" xfId="0" applyNumberFormat="1" applyFont="1" applyBorder="1" applyAlignment="1">
      <alignment horizontal="center" vertical="center" shrinkToFit="1"/>
    </xf>
    <xf numFmtId="0" fontId="8" fillId="0" borderId="0" xfId="10" applyFont="1" applyFill="1" applyAlignment="1" applyProtection="1">
      <alignment horizontal="right" vertical="center"/>
    </xf>
    <xf numFmtId="0" fontId="9" fillId="0" borderId="0" xfId="10" applyFont="1" applyFill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11" fillId="0" borderId="1" xfId="0" applyNumberFormat="1" applyFont="1" applyBorder="1" applyAlignment="1">
      <alignment vertical="center" shrinkToFit="1"/>
    </xf>
    <xf numFmtId="178" fontId="11" fillId="0" borderId="1" xfId="0" applyNumberFormat="1" applyFont="1" applyBorder="1" applyAlignment="1">
      <alignment vertical="center" shrinkToFit="1"/>
    </xf>
    <xf numFmtId="10" fontId="11" fillId="0" borderId="1" xfId="11" applyNumberFormat="1" applyFont="1" applyBorder="1" applyAlignment="1">
      <alignment vertical="center" shrinkToFit="1"/>
    </xf>
    <xf numFmtId="9" fontId="1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vertical="center"/>
    </xf>
    <xf numFmtId="43" fontId="1" fillId="0" borderId="0" xfId="8" applyFont="1" applyAlignment="1">
      <alignment vertical="center" shrinkToFit="1"/>
    </xf>
    <xf numFmtId="0" fontId="8" fillId="0" borderId="0" xfId="10" applyFont="1" applyAlignment="1" applyProtection="1">
      <alignment horizontal="right" vertical="center"/>
    </xf>
    <xf numFmtId="0" fontId="9" fillId="0" borderId="0" xfId="10" applyFont="1" applyAlignment="1" applyProtection="1">
      <alignment horizontal="right" vertical="center"/>
    </xf>
    <xf numFmtId="10" fontId="1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job\&#20013;&#21270;&#33647;&#21697;\WINDOWS\Desktop\&#33487;&#24030;&#33647;&#19994;&#35780;&#20272;\&#21830;&#26631;&#35780;&#20272;&#36164;&#26009;-&#22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504;&#32418;&#27905;\My%20Documents\&#28504;&#27946;&#27905;123\xinbiao\benbu\&#27784;&#38451;&#26412;&#37096;&#65288;&#23436;&#25104;&#65289;\20010630&#24211;&#23384;&#28165;&#21333;&#19978;&#25253;&#35843;&#25972;&#21518;&#26631;&#2093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&#36164;&#26009;\&#24213;&#31295;&#31867;\eims\&#25253;&#34920;&#22791;&#20221;\2001&#24180;&#19978;&#24066;&#25253;&#34920;\&#22266;&#23450;&#36164;&#20135;&#36164;&#260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46;&#29260;&#20132;&#26131;\&#32511;&#24314;&#22269;&#38469;\&#23665;&#19996;&#33713;&#38050;&#32511;&#24314;&#22269;&#38469;&#24314;&#31569;&#24037;&#31243;&#26377;&#38480;&#20844;&#21496;&#25311;&#22788;&#32622;&#36164;&#20135;&#35780;&#20272;&#35745;&#31639;&#34920;2021-8-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收入"/>
      <sheetName val="成本"/>
      <sheetName val="营业费用"/>
      <sheetName val="管理费用"/>
      <sheetName val="财务费用"/>
      <sheetName val="资本性支出"/>
      <sheetName val=""/>
      <sheetName val="WC"/>
      <sheetName val="Capex"/>
      <sheetName val="DCF2"/>
      <sheetName val="Sale"/>
      <sheetName val="商标评估资料-填表"/>
      <sheetName val="#REF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消耗件"/>
      <sheetName val="高价件"/>
      <sheetName val="Sheet1"/>
      <sheetName val="1"/>
      <sheetName val="科目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Sheet1"/>
      <sheetName val="      "/>
      <sheetName val="评估结果分类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利润"/>
      <sheetName val="流动资产--利息"/>
      <sheetName val="流动资产--预付"/>
      <sheetName val="流动资产--补贴"/>
      <sheetName val="流动资产--其他应收"/>
      <sheetName val="流动资产--存货"/>
      <sheetName val="流动资产-原材料"/>
      <sheetName val="流动资产-材料采购"/>
      <sheetName val="流动资产-在库低值"/>
      <sheetName val="流动资产-产成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--股票"/>
      <sheetName val="长期投资--债券"/>
      <sheetName val="长期投资--其他投资"/>
      <sheetName val="房屋建筑物"/>
      <sheetName val="构筑物"/>
      <sheetName val="码头"/>
      <sheetName val="机器设备"/>
      <sheetName val="车辆"/>
      <sheetName val="电子设备"/>
      <sheetName val="船舶设备"/>
      <sheetName val="通导设备"/>
      <sheetName val="集装箱设备"/>
      <sheetName val="固定-土地"/>
      <sheetName val="工程物资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预提费用"/>
      <sheetName val="一年内到期长期负债"/>
      <sheetName val="其他流动负债"/>
      <sheetName val="长期借款"/>
      <sheetName val="应付债券"/>
      <sheetName val="长期应付款"/>
      <sheetName val="住房周转金"/>
      <sheetName val="其他长期负债"/>
      <sheetName val="递延税款贷款"/>
      <sheetName val="00000000"/>
      <sheetName val="10000000"/>
      <sheetName val="5运输设备"/>
      <sheetName val="1货币资金"/>
      <sheetName val="成本费用调整表"/>
      <sheetName val="8月人数调整"/>
      <sheetName val="IP卡收入分解"/>
      <sheetName val="服务收入加其他业利润"/>
      <sheetName val="平均资产总额"/>
      <sheetName val="分公司EBITDA率"/>
      <sheetName val="收支差额"/>
      <sheetName val="上年收入"/>
      <sheetName val="本年长数互收"/>
      <sheetName val="收支系数数据"/>
      <sheetName val="收支系数"/>
      <sheetName val="资产报酬率"/>
      <sheetName val="劳动生产率"/>
      <sheetName val="百元工资产出率"/>
      <sheetName val="收入增长贡献率"/>
      <sheetName val="收支差额贡献率"/>
      <sheetName val="全年"/>
      <sheetName val="比较"/>
      <sheetName val="1-11月"/>
      <sheetName val="封面"/>
      <sheetName val="1固定资产汇总表"/>
      <sheetName val="4通用设备"/>
      <sheetName val="6线路设备"/>
      <sheetName val="7电信机械设备"/>
      <sheetName val="8电源设备 "/>
      <sheetName val="9固定_土地"/>
      <sheetName val="10工程物资"/>
      <sheetName val="12设备安装 (暂估入账余额)"/>
      <sheetName val="13设备安装（其他）"/>
      <sheetName val="14固定资产清理"/>
      <sheetName val="15待处理固定资产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共同"/>
      <sheetName val="共同 (2)"/>
      <sheetName val="BSC  BTS"/>
      <sheetName val="西门子 "/>
      <sheetName val="Sheet1 (2)"/>
      <sheetName val="光端机"/>
      <sheetName val="二次分配    "/>
      <sheetName val="二次分配     (2)"/>
      <sheetName val="二次分配     (3)"/>
      <sheetName val="二次分配     (4)"/>
      <sheetName val="表8-7 工程合同汇总表(移动) (3)"/>
      <sheetName val="表8-7 工程合同汇总表 (上市) (2)"/>
      <sheetName val="Index"/>
      <sheetName val="ADJ"/>
      <sheetName val="ADJ-Example"/>
      <sheetName val="WB"/>
      <sheetName val="Adj.No"/>
      <sheetName val="FS-W"/>
      <sheetName val="FS-N"/>
      <sheetName val="FS-O"/>
      <sheetName val="PL"/>
      <sheetName val="NA"/>
      <sheetName val="S00"/>
      <sheetName val="S01"/>
      <sheetName val="S02"/>
      <sheetName val="S03"/>
      <sheetName val="S03_3"/>
      <sheetName val="S04_3"/>
      <sheetName val="b00w"/>
      <sheetName val="b00n"/>
      <sheetName val="p00w"/>
      <sheetName val="p00n"/>
      <sheetName val="h00w"/>
      <sheetName val="h00n"/>
      <sheetName val="b01w"/>
      <sheetName val="b01n"/>
      <sheetName val="p01w"/>
      <sheetName val="p01n"/>
      <sheetName val="h01w"/>
      <sheetName val="h01n"/>
      <sheetName val="b02w"/>
      <sheetName val="b02n"/>
      <sheetName val="p02w"/>
      <sheetName val="p02n"/>
      <sheetName val="h02w"/>
      <sheetName val="h02n"/>
      <sheetName val="b03w"/>
      <sheetName val="b03n"/>
      <sheetName val="p03w"/>
      <sheetName val="p03n"/>
      <sheetName val="h03w"/>
      <sheetName val="h03n"/>
      <sheetName val="b03_3w"/>
      <sheetName val="b03_3n"/>
      <sheetName val="p03_3w"/>
      <sheetName val="p03_3n"/>
      <sheetName val="h03_3w"/>
      <sheetName val="h03_3n"/>
      <sheetName val="b04_3w"/>
      <sheetName val="b04_3n"/>
      <sheetName val="p04_3w"/>
      <sheetName val="p04_3n"/>
      <sheetName val="h04_3w"/>
      <sheetName val="h04_3n"/>
      <sheetName val="绥棱（车）"/>
      <sheetName val="绥棱"/>
      <sheetName val="上报"/>
      <sheetName val="13 铁路配件"/>
      <sheetName val="W"/>
      <sheetName val="XL4Poppy"/>
      <sheetName val="甘肃省电信机械历年价格系数表"/>
      <sheetName val="34土地使用权"/>
      <sheetName val="Journal list"/>
      <sheetName val="Log"/>
      <sheetName val="Journal list (2)"/>
      <sheetName val="Journal list (3)"/>
      <sheetName val="Journal list (4)"/>
      <sheetName val="Journal list (5)"/>
      <sheetName val="P1 损益表"/>
      <sheetName val="P2 主营业务收入"/>
      <sheetName val="P3 跨期间工程设计收入"/>
      <sheetName val="P4 跨期间工程施工收入"/>
      <sheetName val="P5 器材供应收入 "/>
      <sheetName val="P6主营业务成本"/>
      <sheetName val="P7营业税金及附加"/>
      <sheetName val="P8营业费用"/>
      <sheetName val="P9管理费用"/>
      <sheetName val="P10利息费用"/>
      <sheetName val="P11其它业务利润(亏损)"/>
      <sheetName val="P12 投资收益汇总表"/>
      <sheetName val="P12-1 投资收益明细表"/>
      <sheetName val="P13营业外收支"/>
      <sheetName val="P14以前年度损益调整"/>
      <sheetName val="P15 所得税-企业所得税纳税调节表"/>
      <sheetName val="P16 所得税-递延税项"/>
      <sheetName val="其俖应交款"/>
      <sheetName val="应侤税金"/>
      <sheetName val="样品 "/>
      <sheetName val="样品  (2)"/>
      <sheetName val="_13 铁路配件.xlsῘ长期投资--其他投资"/>
      <sheetName val="新中大资产负债表"/>
      <sheetName val="新中大损益表"/>
      <sheetName val="内部损益表"/>
      <sheetName val="含税损益表附表（本月)"/>
      <sheetName val="含税损益表附表（本年累计)"/>
      <sheetName val="费用汇总表"/>
      <sheetName val="经营费用明细表（本月）"/>
      <sheetName val="经营费用明细表（本年）"/>
      <sheetName val="管理费用明细表（本月)"/>
      <sheetName val="管理费用明细表（本年）"/>
      <sheetName val="销售收入明细表"/>
      <sheetName val="商品库存周转天数表"/>
      <sheetName val="资产对帐表"/>
      <sheetName val="其他应收"/>
      <sheetName val="其他应付"/>
      <sheetName val="资产对帐清单 "/>
      <sheetName val="汇总表"/>
      <sheetName val="税"/>
      <sheetName val="工资表"/>
      <sheetName val="01"/>
      <sheetName val="02"/>
      <sheetName val="03"/>
      <sheetName val="04"/>
      <sheetName val="05"/>
      <sheetName val="税金计提"/>
      <sheetName val="税金计提 (2)"/>
      <sheetName val="税金计提 (3)"/>
      <sheetName val="6月合并"/>
      <sheetName val="税金计提07"/>
      <sheetName val="企业表一"/>
      <sheetName val="M-5C"/>
      <sheetName val="M-5A"/>
      <sheetName val="1&amp;其他应收"/>
      <sheetName val="P!6 所得税-递延税项"/>
      <sheetName val="长期投资汇总衬"/>
      <sheetName val="营业汇总-旬报"/>
      <sheetName val="营业汇总-月报"/>
      <sheetName val="移动销售汇总-旬报"/>
      <sheetName val="移动销售汇总-月报"/>
      <sheetName val="数据固定销售汇总-旬报"/>
      <sheetName val="数据固定销售汇总-月报"/>
      <sheetName val="附表1（营业厅）-下旬"/>
      <sheetName val="附表1（营业厅）-下旬 (2)"/>
      <sheetName val="附表1（营业厅）-下旬 (3)"/>
      <sheetName val="附表1（营业厅）-下旬 (4)"/>
      <sheetName val="附表1（营业厅）-下旬 (5)"/>
      <sheetName val="附表1（营业厅）-下旬 (6)"/>
      <sheetName val="附表1（营业厅）-下旬 (7)"/>
      <sheetName val="附表1（营业厅）-下旬 (8)"/>
      <sheetName val="附表1（营业厅）-下旬 (9)"/>
      <sheetName val="附表1（营业厅）-下旬 (10)"/>
      <sheetName val="附表1（营业厅）-下旬 (11)"/>
      <sheetName val="附表1（营业厅）-月报"/>
      <sheetName val="附表1（大客户） (2)-下旬"/>
      <sheetName val="附表1（大客户） (2)-下旬 (2)"/>
      <sheetName val="附表1（大客户） (2)-下旬 (3)"/>
      <sheetName val="附表1（大客户） (2)-下旬 (4)"/>
      <sheetName val="附表1（大客户） (2)-下旬 (5)"/>
      <sheetName val="附表1（大客户） (2)-下旬 (6)"/>
      <sheetName val="附表1（大客户） (2)-下旬 (7)"/>
      <sheetName val="附表1（大客户） (2)-下旬 (8)"/>
      <sheetName val="附表1（大客户） (2)-下旬 (9)"/>
      <sheetName val="附表1（大客户） (2)-下旬 (10)"/>
      <sheetName val="附表1（大客户） (2)-下旬 (11)"/>
      <sheetName val="附表1（大客户） (2)-月报"/>
      <sheetName val="附表1（经销商） (3)-下旬"/>
      <sheetName val="附表1（经销商） (3)-下旬 (2)"/>
      <sheetName val="附表1（经销商） (3)-下旬 (3)"/>
      <sheetName val="附表1（经销商） (3)-下旬 (4)"/>
      <sheetName val="附表1（经销商） (3)-下旬 (5)"/>
      <sheetName val="附表1（经销商） (3)-下旬 (6)"/>
      <sheetName val="附表1（经销商） (3)-下旬 (7)"/>
      <sheetName val="附表1（经销商） (3)-下旬 (8)"/>
      <sheetName val="附表1（经销商） (3)-下旬 (9)"/>
      <sheetName val="附表1（经销商） (3)-下旬 (10)"/>
      <sheetName val="附表1（经销商） (3)-下旬 (11)"/>
      <sheetName val="附表1（经销商） (3)-月报"/>
      <sheetName val="附表1（合作厅） (4)-下旬"/>
      <sheetName val="附表1（合作厅） (4)-下旬 (2)"/>
      <sheetName val="附表1（合作厅） (4)-下旬 (3)"/>
      <sheetName val="附表1（合作厅） (4)-下旬 (4)"/>
      <sheetName val="附表1（合作厅） (4)-下旬 (5)"/>
      <sheetName val="附表1（合作厅） (4)-下旬 (6)"/>
      <sheetName val="附表1（合作厅） (4)-下旬 (7)"/>
      <sheetName val="附表1（合作厅） (4)-下旬 (8)"/>
      <sheetName val="附表1（合作厅） (4)-下旬 (9)"/>
      <sheetName val="附表1（合作厅） (4)-下旬 (10)"/>
      <sheetName val="附表1（合作厅） (4)-下旬 (11)"/>
      <sheetName val="附表1（合作厅） (4)-月报 "/>
      <sheetName val="附表2-下旬"/>
      <sheetName val="附表2-下旬 (2)"/>
      <sheetName val="附表2-下旬 (3)"/>
      <sheetName val="附表2-下旬 (4)"/>
      <sheetName val="附表2-下旬 (5)"/>
      <sheetName val="附表2-下旬 (6)"/>
      <sheetName val="附表2-下旬 (7)"/>
      <sheetName val="附表2-下旬 (8)"/>
      <sheetName val="附表2-下旬 (9)"/>
      <sheetName val="附表2-下旬 (10)"/>
      <sheetName val="附表2-下旬 (11)"/>
      <sheetName val="附表2-月报"/>
      <sheetName val="附表3-下旬"/>
      <sheetName val="附表3-下旬 (2)"/>
      <sheetName val="附表3-下旬 (3)"/>
      <sheetName val="附表3-下旬 (4)"/>
      <sheetName val="附表3-下旬 (5)"/>
      <sheetName val="附表3-下旬 (6)"/>
      <sheetName val="附表3-下旬 (7)"/>
      <sheetName val="附表3-下旬 (8)"/>
      <sheetName val="附表3-下旬 (9)"/>
      <sheetName val="附表3-下旬 (10)"/>
      <sheetName val="附表3-下旬 (11)"/>
      <sheetName val="附表3-月报"/>
      <sheetName val="XXXXXXXX"/>
      <sheetName val="XXXXXXX0"/>
      <sheetName val="XXXXXXX1"/>
      <sheetName val="XXXXXXX2"/>
      <sheetName val="XXXXXXX3"/>
      <sheetName val="XXXXXXX4"/>
      <sheetName val="XXXXXXX5"/>
      <sheetName val="XXXXXXX6"/>
      <sheetName val="图表1"/>
      <sheetName val="2001年话费 "/>
      <sheetName val="网内"/>
      <sheetName val="2000年话费"/>
      <sheetName val="员工促销"/>
      <sheetName val="欠费"/>
      <sheetName val="县区话务量"/>
      <sheetName val="日报表"/>
      <sheetName val="9时"/>
      <sheetName val="SDCCH"/>
      <sheetName val="11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"/>
      <sheetName val="固定资产资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本情况"/>
      <sheetName val="汇总-资产基础法"/>
      <sheetName val="2分类汇总"/>
      <sheetName val="3流资汇总"/>
      <sheetName val="3.1货币资金汇总"/>
      <sheetName val="3.1.1现金"/>
      <sheetName val="3.1.2银行存款"/>
      <sheetName val="3.1.3其他货币资金"/>
      <sheetName val="3.2金融资产汇总"/>
      <sheetName val="3.2.1金融资产-股票"/>
      <sheetName val="3.2.2金融资产-债券"/>
      <sheetName val="3.2.3金融资产-基金"/>
      <sheetName val="3.3应收票据"/>
      <sheetName val="3.4应收账款"/>
      <sheetName val="3.5预付款项"/>
      <sheetName val="3.6应收利息"/>
      <sheetName val="3.7应收股利"/>
      <sheetName val="3.8其他应收款"/>
      <sheetName val="3.9存货汇总"/>
      <sheetName val="3.9.1材料采购"/>
      <sheetName val="资产评估汇总表"/>
      <sheetName val="3.9.2原材料"/>
      <sheetName val="3.9.3在库周转材料"/>
      <sheetName val="3.9.4委托加工物资"/>
      <sheetName val="3.9.5产成品"/>
      <sheetName val="3.9.6在产品"/>
      <sheetName val="3.9.7发出商品"/>
      <sheetName val="3.9.8在用周转材料"/>
      <sheetName val="3.10一年内到期的非流动资产"/>
      <sheetName val="3.11其他流资"/>
      <sheetName val="4.非流动资产汇总"/>
      <sheetName val="4.1可供出售金融资产汇总"/>
      <sheetName val="4.1.1可出售—股票"/>
      <sheetName val="4.1.2可出售—债券"/>
      <sheetName val="4.1.3可出售—其他"/>
      <sheetName val="4.2持有至到期投资"/>
      <sheetName val="4.3长期应收款"/>
      <sheetName val="4.4长期股权投资"/>
      <sheetName val="4.5投资性房地产汇总"/>
      <sheetName val="4.5.1投资性房地产—房屋"/>
      <sheetName val="4.5.2投资性房地产—房屋"/>
      <sheetName val="4.5.3投资性房地产—土地"/>
      <sheetName val="4.5.4投资性房地产—土地"/>
      <sheetName val="存货（  ）抽查盘点表"/>
      <sheetName val="4.6.1房屋建筑物"/>
      <sheetName val="4.6.2构筑物"/>
      <sheetName val="4.6.3管沟"/>
      <sheetName val="4.6.4机器设备"/>
      <sheetName val="机器设备盘点表"/>
      <sheetName val="固定资产-机器设备清查核实明细表"/>
      <sheetName val="固定资产-机器设备（境内采购）评估计算表"/>
      <sheetName val="4.6.5车辆"/>
      <sheetName val="4.6.6电子设备"/>
      <sheetName val="4.6.7土地"/>
      <sheetName val="4.7在建工程汇总"/>
      <sheetName val="4.7.1在建工程土建"/>
      <sheetName val="4.7.2在建工程设备"/>
      <sheetName val="4.8工程物资"/>
      <sheetName val="4.9固定资产清理"/>
      <sheetName val="4.10生物资产"/>
      <sheetName val="4.11油气资产"/>
      <sheetName val="4.12无形资产汇总"/>
      <sheetName val="4.12.1土地使用权"/>
      <sheetName val="4.12.2矿业权"/>
      <sheetName val="4.12.3其他无形资产"/>
      <sheetName val="4.12.4技术类无形资产"/>
      <sheetName val="4.13开发支出"/>
      <sheetName val="4.14商誉"/>
      <sheetName val="4.15长期待摊"/>
      <sheetName val="4.16递延所得税资产"/>
      <sheetName val="4.17其他非流动资产"/>
      <sheetName val="5.流动负债汇总"/>
      <sheetName val="5.1短期借款"/>
      <sheetName val="5.2金融负债"/>
      <sheetName val="5.3应付票据"/>
      <sheetName val="5.4应付账款"/>
      <sheetName val="5.5预收款项"/>
      <sheetName val="5.6应付职工薪酬"/>
      <sheetName val="5.7应交税费"/>
      <sheetName val="5.8应付利息"/>
      <sheetName val="5.9应付股利"/>
      <sheetName val="5.10其他应付款"/>
      <sheetName val="5.11一年内到期的非流动负债"/>
      <sheetName val="5.12其他流动负债"/>
      <sheetName val="6.非流动负债汇总表"/>
      <sheetName val="6.1长期借款"/>
      <sheetName val="6.2应付债券"/>
      <sheetName val="6.3长期应付款"/>
      <sheetName val="6.4专项应付款"/>
      <sheetName val="6.5预计负债"/>
      <sheetName val="6.6递延所得税负债"/>
      <sheetName val="6.7其他非流动负债"/>
    </sheetNames>
    <sheetDataSet>
      <sheetData sheetId="0"/>
      <sheetData sheetId="1">
        <row r="1">
          <cell r="C1" t="str">
            <v>评估基准日：2020-12-31</v>
          </cell>
        </row>
        <row r="2">
          <cell r="B2" t="str">
            <v>被评估单位（或产权持有人）：山东莱钢绿建国际建筑工程有限公司</v>
          </cell>
          <cell r="C2" t="str">
            <v>填表日期：2021年3月17日</v>
          </cell>
        </row>
        <row r="21">
          <cell r="C21" t="str">
            <v>被评估单位（或产权持有人）填表人：刘喆 </v>
          </cell>
          <cell r="D21" t="str">
            <v>评估人员：张学峰、王映森</v>
          </cell>
        </row>
        <row r="24">
          <cell r="C24" t="str">
            <v>被评估单位（或产权持有人）填表人：刘喆 </v>
          </cell>
          <cell r="D24" t="str">
            <v>评估人员：张学峰、王映森</v>
          </cell>
        </row>
        <row r="43">
          <cell r="C43" t="str">
            <v>被评估单位（或产权持有人）填表人：刘喆 </v>
          </cell>
          <cell r="D43" t="str">
            <v>评估人员： 张学峰、王映森</v>
          </cell>
        </row>
        <row r="47">
          <cell r="C47" t="str">
            <v>被评估单位（或产权持有人）填表人：刘喆 </v>
          </cell>
          <cell r="D47" t="str">
            <v>评估人员： 张学峰、王映森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A6">
            <v>1</v>
          </cell>
          <cell r="B6" t="str">
            <v>10604060796</v>
          </cell>
        </row>
        <row r="6">
          <cell r="D6" t="str">
            <v>普通方管</v>
          </cell>
          <cell r="E6" t="str">
            <v>40*30*0.65</v>
          </cell>
        </row>
        <row r="6">
          <cell r="G6" t="str">
            <v>吨</v>
          </cell>
        </row>
        <row r="6">
          <cell r="I6">
            <v>0</v>
          </cell>
          <cell r="J6">
            <v>60501.06</v>
          </cell>
        </row>
        <row r="6">
          <cell r="O6">
            <v>0</v>
          </cell>
        </row>
        <row r="6">
          <cell r="Z6">
            <v>0</v>
          </cell>
        </row>
        <row r="7">
          <cell r="A7">
            <v>2</v>
          </cell>
          <cell r="B7" t="str">
            <v>0604010135</v>
          </cell>
        </row>
        <row r="7">
          <cell r="D7" t="str">
            <v>圆管</v>
          </cell>
          <cell r="E7" t="str">
            <v>Φ30</v>
          </cell>
        </row>
        <row r="7">
          <cell r="G7" t="str">
            <v>吨</v>
          </cell>
        </row>
        <row r="7">
          <cell r="I7">
            <v>0</v>
          </cell>
          <cell r="J7">
            <v>831.86</v>
          </cell>
        </row>
        <row r="7">
          <cell r="O7">
            <v>0</v>
          </cell>
        </row>
        <row r="7">
          <cell r="Z7">
            <v>0</v>
          </cell>
        </row>
        <row r="8">
          <cell r="A8">
            <v>3</v>
          </cell>
          <cell r="B8" t="str">
            <v>0604060999</v>
          </cell>
        </row>
        <row r="8">
          <cell r="D8" t="str">
            <v>方钢管</v>
          </cell>
          <cell r="E8" t="str">
            <v>50*50</v>
          </cell>
        </row>
        <row r="8">
          <cell r="G8" t="str">
            <v>根</v>
          </cell>
        </row>
        <row r="8">
          <cell r="I8">
            <v>0</v>
          </cell>
          <cell r="J8">
            <v>486.73</v>
          </cell>
        </row>
        <row r="8">
          <cell r="O8">
            <v>0</v>
          </cell>
        </row>
        <row r="8">
          <cell r="Z8">
            <v>0</v>
          </cell>
        </row>
        <row r="9">
          <cell r="A9">
            <v>4</v>
          </cell>
          <cell r="B9" t="str">
            <v>0609040055</v>
          </cell>
        </row>
        <row r="9">
          <cell r="D9" t="str">
            <v>焊管</v>
          </cell>
          <cell r="E9" t="str">
            <v>DN108</v>
          </cell>
        </row>
        <row r="9">
          <cell r="G9" t="str">
            <v>米</v>
          </cell>
        </row>
        <row r="9">
          <cell r="I9">
            <v>1</v>
          </cell>
          <cell r="J9">
            <v>54.87</v>
          </cell>
        </row>
        <row r="9">
          <cell r="O9">
            <v>1</v>
          </cell>
        </row>
        <row r="9">
          <cell r="Z9">
            <v>27.435</v>
          </cell>
        </row>
        <row r="10">
          <cell r="A10">
            <v>5</v>
          </cell>
          <cell r="B10" t="str">
            <v>0609040056</v>
          </cell>
        </row>
        <row r="10">
          <cell r="D10" t="str">
            <v>焊管（M）</v>
          </cell>
          <cell r="E10" t="str">
            <v>DN40</v>
          </cell>
        </row>
        <row r="10">
          <cell r="G10" t="str">
            <v>米</v>
          </cell>
        </row>
        <row r="10">
          <cell r="I10">
            <v>3</v>
          </cell>
          <cell r="J10">
            <v>106.19</v>
          </cell>
        </row>
        <row r="10">
          <cell r="O10">
            <v>3</v>
          </cell>
        </row>
        <row r="10">
          <cell r="Z10">
            <v>53.0950005</v>
          </cell>
        </row>
        <row r="11">
          <cell r="A11">
            <v>6</v>
          </cell>
          <cell r="B11" t="str">
            <v>0609040057</v>
          </cell>
        </row>
        <row r="11">
          <cell r="D11" t="str">
            <v>焊管（M）</v>
          </cell>
          <cell r="E11" t="str">
            <v>DN50</v>
          </cell>
        </row>
        <row r="11">
          <cell r="G11" t="str">
            <v>米</v>
          </cell>
        </row>
        <row r="11">
          <cell r="I11">
            <v>1</v>
          </cell>
          <cell r="J11">
            <v>46.9</v>
          </cell>
        </row>
        <row r="11">
          <cell r="O11">
            <v>1</v>
          </cell>
        </row>
        <row r="11">
          <cell r="Z11">
            <v>23.45</v>
          </cell>
        </row>
        <row r="12">
          <cell r="A12">
            <v>7</v>
          </cell>
          <cell r="B12" t="str">
            <v>070502011301</v>
          </cell>
        </row>
        <row r="12">
          <cell r="D12" t="str">
            <v>岩棉钉</v>
          </cell>
        </row>
        <row r="12">
          <cell r="G12" t="str">
            <v>盒</v>
          </cell>
        </row>
        <row r="12">
          <cell r="I12">
            <v>0</v>
          </cell>
          <cell r="J12">
            <v>141.59</v>
          </cell>
        </row>
        <row r="12">
          <cell r="O12">
            <v>0</v>
          </cell>
        </row>
        <row r="12">
          <cell r="Z12">
            <v>0</v>
          </cell>
        </row>
        <row r="13">
          <cell r="A13">
            <v>8</v>
          </cell>
          <cell r="B13" t="str">
            <v>0707010155</v>
          </cell>
        </row>
        <row r="13">
          <cell r="D13" t="str">
            <v>底花夹耳自钻</v>
          </cell>
          <cell r="E13" t="str">
            <v>4.2*38</v>
          </cell>
        </row>
        <row r="13">
          <cell r="G13" t="str">
            <v>盒</v>
          </cell>
        </row>
        <row r="13">
          <cell r="I13">
            <v>0</v>
          </cell>
          <cell r="J13">
            <v>477.88</v>
          </cell>
        </row>
        <row r="13">
          <cell r="O13">
            <v>0</v>
          </cell>
        </row>
        <row r="13">
          <cell r="Z13">
            <v>0</v>
          </cell>
        </row>
        <row r="14">
          <cell r="A14">
            <v>9</v>
          </cell>
          <cell r="B14" t="str">
            <v>0710040103</v>
          </cell>
        </row>
        <row r="14">
          <cell r="D14" t="str">
            <v>铰链座</v>
          </cell>
        </row>
        <row r="14">
          <cell r="G14" t="str">
            <v>个</v>
          </cell>
        </row>
        <row r="14">
          <cell r="I14">
            <v>0</v>
          </cell>
          <cell r="J14">
            <v>70.8</v>
          </cell>
        </row>
        <row r="14">
          <cell r="O14">
            <v>0</v>
          </cell>
        </row>
        <row r="14">
          <cell r="Z14">
            <v>0</v>
          </cell>
        </row>
        <row r="15">
          <cell r="A15">
            <v>10</v>
          </cell>
          <cell r="B15" t="str">
            <v>071405100</v>
          </cell>
        </row>
        <row r="15">
          <cell r="D15" t="str">
            <v>气动植绒机</v>
          </cell>
        </row>
        <row r="15">
          <cell r="G15" t="str">
            <v>台</v>
          </cell>
        </row>
        <row r="15">
          <cell r="I15">
            <v>0</v>
          </cell>
          <cell r="J15">
            <v>402.65</v>
          </cell>
        </row>
        <row r="15">
          <cell r="O15">
            <v>0</v>
          </cell>
        </row>
        <row r="15">
          <cell r="Z15">
            <v>0</v>
          </cell>
        </row>
        <row r="16">
          <cell r="A16">
            <v>11</v>
          </cell>
          <cell r="B16" t="str">
            <v>0901030099</v>
          </cell>
        </row>
        <row r="16">
          <cell r="D16" t="str">
            <v>铜球阀</v>
          </cell>
          <cell r="E16" t="str">
            <v>DN40</v>
          </cell>
        </row>
        <row r="16">
          <cell r="G16" t="str">
            <v>个</v>
          </cell>
        </row>
        <row r="16">
          <cell r="I16">
            <v>0</v>
          </cell>
          <cell r="J16">
            <v>4778.76</v>
          </cell>
        </row>
        <row r="16">
          <cell r="O16">
            <v>0</v>
          </cell>
        </row>
        <row r="16">
          <cell r="Z16">
            <v>0</v>
          </cell>
        </row>
        <row r="17">
          <cell r="A17">
            <v>12</v>
          </cell>
          <cell r="B17" t="str">
            <v>0906050744</v>
          </cell>
        </row>
        <row r="17">
          <cell r="D17" t="str">
            <v>外丝直接</v>
          </cell>
          <cell r="E17" t="str">
            <v>DN40</v>
          </cell>
        </row>
        <row r="17">
          <cell r="G17" t="str">
            <v>个</v>
          </cell>
        </row>
        <row r="17">
          <cell r="I17">
            <v>0</v>
          </cell>
          <cell r="J17">
            <v>194.69</v>
          </cell>
        </row>
        <row r="17">
          <cell r="O17">
            <v>0</v>
          </cell>
        </row>
        <row r="17">
          <cell r="Z17">
            <v>0</v>
          </cell>
        </row>
        <row r="18">
          <cell r="A18">
            <v>13</v>
          </cell>
          <cell r="B18" t="str">
            <v>0906050753</v>
          </cell>
        </row>
        <row r="18">
          <cell r="D18" t="str">
            <v>内丝直接</v>
          </cell>
          <cell r="E18" t="str">
            <v>DN25</v>
          </cell>
        </row>
        <row r="18">
          <cell r="G18" t="str">
            <v>个</v>
          </cell>
        </row>
        <row r="18">
          <cell r="I18">
            <v>0</v>
          </cell>
          <cell r="J18">
            <v>51.33</v>
          </cell>
        </row>
        <row r="18">
          <cell r="O18">
            <v>0</v>
          </cell>
        </row>
        <row r="18">
          <cell r="Z18">
            <v>0</v>
          </cell>
        </row>
        <row r="19">
          <cell r="A19">
            <v>14</v>
          </cell>
          <cell r="B19" t="str">
            <v>0906050754</v>
          </cell>
        </row>
        <row r="19">
          <cell r="D19" t="str">
            <v>内丝直接</v>
          </cell>
          <cell r="E19" t="str">
            <v>DN40</v>
          </cell>
        </row>
        <row r="19">
          <cell r="G19" t="str">
            <v>个</v>
          </cell>
        </row>
        <row r="19">
          <cell r="I19">
            <v>0</v>
          </cell>
          <cell r="J19">
            <v>902.65</v>
          </cell>
        </row>
        <row r="19">
          <cell r="O19">
            <v>0</v>
          </cell>
        </row>
        <row r="19">
          <cell r="Z19">
            <v>0</v>
          </cell>
        </row>
        <row r="20">
          <cell r="A20">
            <v>15</v>
          </cell>
          <cell r="B20" t="str">
            <v>1008020187</v>
          </cell>
        </row>
        <row r="20">
          <cell r="D20" t="str">
            <v>气动开关</v>
          </cell>
        </row>
        <row r="20">
          <cell r="G20" t="str">
            <v>个</v>
          </cell>
        </row>
        <row r="20">
          <cell r="I20">
            <v>0</v>
          </cell>
          <cell r="J20">
            <v>249.56</v>
          </cell>
        </row>
        <row r="20">
          <cell r="O20">
            <v>0</v>
          </cell>
        </row>
        <row r="20">
          <cell r="Z20">
            <v>0</v>
          </cell>
        </row>
        <row r="21">
          <cell r="A21">
            <v>16</v>
          </cell>
          <cell r="B21" t="str">
            <v>10604060795</v>
          </cell>
        </row>
        <row r="21">
          <cell r="D21" t="str">
            <v>方管</v>
          </cell>
          <cell r="E21" t="str">
            <v>20*20*0.65</v>
          </cell>
        </row>
        <row r="21">
          <cell r="G21" t="str">
            <v>吨</v>
          </cell>
        </row>
        <row r="21">
          <cell r="I21">
            <v>0.214</v>
          </cell>
          <cell r="J21">
            <v>238723.4</v>
          </cell>
        </row>
        <row r="21">
          <cell r="O21">
            <v>0.214</v>
          </cell>
        </row>
        <row r="21">
          <cell r="Z21">
            <v>588.5</v>
          </cell>
        </row>
        <row r="22">
          <cell r="A22">
            <v>17</v>
          </cell>
          <cell r="B22" t="str">
            <v>111302004701</v>
          </cell>
        </row>
        <row r="22">
          <cell r="D22" t="str">
            <v>溢流口</v>
          </cell>
        </row>
        <row r="22">
          <cell r="G22" t="str">
            <v>个</v>
          </cell>
        </row>
        <row r="22">
          <cell r="I22">
            <v>0</v>
          </cell>
          <cell r="J22">
            <v>169.91</v>
          </cell>
        </row>
        <row r="22">
          <cell r="O22">
            <v>0</v>
          </cell>
        </row>
        <row r="22">
          <cell r="Z22">
            <v>0</v>
          </cell>
        </row>
        <row r="23">
          <cell r="A23">
            <v>18</v>
          </cell>
          <cell r="B23" t="str">
            <v>1120010066</v>
          </cell>
        </row>
        <row r="23">
          <cell r="D23" t="str">
            <v>行车随行电缆C型钢</v>
          </cell>
        </row>
        <row r="23">
          <cell r="G23" t="str">
            <v>个</v>
          </cell>
        </row>
        <row r="23">
          <cell r="I23">
            <v>2</v>
          </cell>
          <cell r="J23">
            <v>741.59</v>
          </cell>
        </row>
        <row r="23">
          <cell r="O23">
            <v>2</v>
          </cell>
        </row>
        <row r="23">
          <cell r="Z23">
            <v>370.795</v>
          </cell>
        </row>
        <row r="24">
          <cell r="A24">
            <v>19</v>
          </cell>
          <cell r="B24" t="str">
            <v>13130199</v>
          </cell>
        </row>
        <row r="24">
          <cell r="D24" t="str">
            <v>吹尘枪</v>
          </cell>
        </row>
        <row r="24">
          <cell r="G24" t="str">
            <v>把</v>
          </cell>
        </row>
        <row r="24">
          <cell r="I24">
            <v>0</v>
          </cell>
          <cell r="J24">
            <v>15.93</v>
          </cell>
        </row>
        <row r="24">
          <cell r="O24">
            <v>0</v>
          </cell>
        </row>
        <row r="24">
          <cell r="Z24">
            <v>0</v>
          </cell>
        </row>
        <row r="25">
          <cell r="A25">
            <v>20</v>
          </cell>
          <cell r="B25" t="str">
            <v>13211289</v>
          </cell>
        </row>
        <row r="25">
          <cell r="D25" t="str">
            <v>安全通道</v>
          </cell>
          <cell r="E25" t="str">
            <v>4500*6000*3700</v>
          </cell>
        </row>
        <row r="25">
          <cell r="G25" t="str">
            <v>平方米</v>
          </cell>
        </row>
        <row r="25">
          <cell r="I25">
            <v>0</v>
          </cell>
          <cell r="J25">
            <v>297540</v>
          </cell>
        </row>
        <row r="25">
          <cell r="O25">
            <v>0</v>
          </cell>
        </row>
        <row r="25">
          <cell r="Z25">
            <v>0</v>
          </cell>
        </row>
        <row r="26">
          <cell r="A26">
            <v>21</v>
          </cell>
          <cell r="B26" t="str">
            <v>13211299</v>
          </cell>
        </row>
        <row r="26">
          <cell r="D26" t="str">
            <v>螺旋顶</v>
          </cell>
        </row>
        <row r="26">
          <cell r="G26" t="str">
            <v>个</v>
          </cell>
        </row>
        <row r="26">
          <cell r="I26">
            <v>0</v>
          </cell>
          <cell r="J26">
            <v>408.85</v>
          </cell>
        </row>
        <row r="26">
          <cell r="O26">
            <v>0</v>
          </cell>
        </row>
        <row r="26">
          <cell r="Z26">
            <v>0</v>
          </cell>
        </row>
        <row r="27">
          <cell r="A27">
            <v>22</v>
          </cell>
          <cell r="B27" t="str">
            <v>14030012</v>
          </cell>
        </row>
        <row r="27">
          <cell r="D27" t="str">
            <v>冲击钻头</v>
          </cell>
          <cell r="E27" t="str">
            <v>20×350 </v>
          </cell>
        </row>
        <row r="27">
          <cell r="G27" t="str">
            <v>根</v>
          </cell>
        </row>
        <row r="27">
          <cell r="I27">
            <v>0</v>
          </cell>
          <cell r="J27">
            <v>26.55</v>
          </cell>
        </row>
        <row r="27">
          <cell r="O27">
            <v>0</v>
          </cell>
        </row>
        <row r="27">
          <cell r="Z27">
            <v>0</v>
          </cell>
        </row>
        <row r="28">
          <cell r="A28">
            <v>23</v>
          </cell>
          <cell r="B28" t="str">
            <v>1502010059</v>
          </cell>
        </row>
        <row r="28">
          <cell r="D28" t="str">
            <v>飞溅铲</v>
          </cell>
        </row>
        <row r="28">
          <cell r="G28" t="str">
            <v>个</v>
          </cell>
        </row>
        <row r="28">
          <cell r="I28">
            <v>1</v>
          </cell>
          <cell r="J28">
            <v>1168.14</v>
          </cell>
        </row>
        <row r="28">
          <cell r="O28">
            <v>1</v>
          </cell>
        </row>
        <row r="28">
          <cell r="Z28">
            <v>116.814</v>
          </cell>
        </row>
        <row r="29">
          <cell r="A29">
            <v>24</v>
          </cell>
          <cell r="B29" t="str">
            <v>1710980004</v>
          </cell>
        </row>
        <row r="29">
          <cell r="D29" t="str">
            <v>木工开孔器</v>
          </cell>
          <cell r="E29" t="str">
            <v>Φ100</v>
          </cell>
        </row>
        <row r="29">
          <cell r="G29" t="str">
            <v>个</v>
          </cell>
        </row>
        <row r="29">
          <cell r="I29">
            <v>1</v>
          </cell>
          <cell r="J29">
            <v>16.81</v>
          </cell>
        </row>
        <row r="29">
          <cell r="O29">
            <v>1</v>
          </cell>
        </row>
        <row r="29">
          <cell r="Z29">
            <v>1.681</v>
          </cell>
        </row>
        <row r="30">
          <cell r="A30">
            <v>25</v>
          </cell>
          <cell r="B30" t="str">
            <v>1720030103</v>
          </cell>
        </row>
        <row r="30">
          <cell r="D30" t="str">
            <v>锁边机</v>
          </cell>
        </row>
        <row r="30">
          <cell r="G30" t="str">
            <v>台</v>
          </cell>
        </row>
        <row r="30">
          <cell r="I30">
            <v>1</v>
          </cell>
          <cell r="J30">
            <v>3681.42</v>
          </cell>
        </row>
        <row r="30">
          <cell r="O30">
            <v>1</v>
          </cell>
        </row>
        <row r="30">
          <cell r="Z30">
            <v>368.142</v>
          </cell>
        </row>
        <row r="31">
          <cell r="A31">
            <v>26</v>
          </cell>
          <cell r="B31" t="str">
            <v>1720030111</v>
          </cell>
        </row>
        <row r="31">
          <cell r="D31" t="str">
            <v>不锈钢合页</v>
          </cell>
          <cell r="E31" t="str">
            <v>100</v>
          </cell>
        </row>
        <row r="31">
          <cell r="G31" t="str">
            <v>个</v>
          </cell>
        </row>
        <row r="31">
          <cell r="I31">
            <v>0</v>
          </cell>
          <cell r="J31">
            <v>113.09</v>
          </cell>
        </row>
        <row r="31">
          <cell r="O31">
            <v>0</v>
          </cell>
        </row>
        <row r="31">
          <cell r="Z31">
            <v>0</v>
          </cell>
        </row>
        <row r="32">
          <cell r="A32">
            <v>27</v>
          </cell>
          <cell r="B32" t="str">
            <v>1760011710</v>
          </cell>
        </row>
        <row r="32">
          <cell r="D32" t="str">
            <v>内丝接头</v>
          </cell>
          <cell r="E32" t="str">
            <v>DN25</v>
          </cell>
        </row>
        <row r="32">
          <cell r="G32" t="str">
            <v>个</v>
          </cell>
        </row>
        <row r="32">
          <cell r="I32">
            <v>0</v>
          </cell>
          <cell r="J32">
            <v>141.59</v>
          </cell>
        </row>
        <row r="32">
          <cell r="O32">
            <v>0</v>
          </cell>
        </row>
        <row r="32">
          <cell r="Z32">
            <v>0</v>
          </cell>
        </row>
        <row r="33">
          <cell r="A33">
            <v>28</v>
          </cell>
          <cell r="B33" t="str">
            <v>01010006</v>
          </cell>
        </row>
        <row r="33">
          <cell r="D33" t="str">
            <v>水泥</v>
          </cell>
        </row>
        <row r="33">
          <cell r="G33" t="str">
            <v>公斤（千克）</v>
          </cell>
        </row>
        <row r="33">
          <cell r="I33">
            <v>800</v>
          </cell>
          <cell r="J33">
            <v>452.23</v>
          </cell>
        </row>
        <row r="33">
          <cell r="O33">
            <v>0</v>
          </cell>
        </row>
        <row r="33">
          <cell r="Z33">
            <v>0</v>
          </cell>
        </row>
        <row r="34">
          <cell r="A34">
            <v>29</v>
          </cell>
          <cell r="B34" t="str">
            <v>01040251</v>
          </cell>
        </row>
        <row r="34">
          <cell r="D34" t="str">
            <v>蒸压混泥土专用粘结剂</v>
          </cell>
        </row>
        <row r="34">
          <cell r="G34" t="str">
            <v>公斤（千克）</v>
          </cell>
        </row>
        <row r="34">
          <cell r="I34">
            <v>25</v>
          </cell>
          <cell r="J34">
            <v>24.38</v>
          </cell>
        </row>
        <row r="34">
          <cell r="O34">
            <v>0</v>
          </cell>
        </row>
        <row r="34">
          <cell r="Z34">
            <v>0</v>
          </cell>
        </row>
        <row r="35">
          <cell r="A35">
            <v>30</v>
          </cell>
          <cell r="B35" t="str">
            <v>02020001</v>
          </cell>
        </row>
        <row r="35">
          <cell r="D35" t="str">
            <v>双钢化夹胶玻璃</v>
          </cell>
          <cell r="E35" t="str">
            <v>6+6</v>
          </cell>
        </row>
        <row r="35">
          <cell r="G35" t="str">
            <v>平方米</v>
          </cell>
        </row>
        <row r="35">
          <cell r="I35">
            <v>173.44</v>
          </cell>
          <cell r="J35">
            <v>14786.78</v>
          </cell>
        </row>
        <row r="35">
          <cell r="O35">
            <v>173.44</v>
          </cell>
        </row>
        <row r="35">
          <cell r="Z35">
            <v>1478.678000064</v>
          </cell>
        </row>
        <row r="36">
          <cell r="A36">
            <v>31</v>
          </cell>
          <cell r="B36" t="str">
            <v>02020002</v>
          </cell>
        </row>
        <row r="36">
          <cell r="D36" t="str">
            <v>防弹玻璃</v>
          </cell>
          <cell r="E36" t="str">
            <v>喷砂房使用</v>
          </cell>
        </row>
        <row r="36">
          <cell r="G36" t="str">
            <v>块</v>
          </cell>
        </row>
        <row r="36">
          <cell r="I36">
            <v>9</v>
          </cell>
          <cell r="J36">
            <v>175.22</v>
          </cell>
        </row>
        <row r="36">
          <cell r="O36">
            <v>9</v>
          </cell>
        </row>
        <row r="36">
          <cell r="Z36">
            <v>17.5220001</v>
          </cell>
        </row>
        <row r="37">
          <cell r="A37">
            <v>32</v>
          </cell>
          <cell r="B37" t="str">
            <v>02020003</v>
          </cell>
        </row>
        <row r="37">
          <cell r="D37" t="str">
            <v>钢化玻璃</v>
          </cell>
        </row>
        <row r="37">
          <cell r="G37" t="str">
            <v>平方米</v>
          </cell>
        </row>
        <row r="37">
          <cell r="I37">
            <v>8.14</v>
          </cell>
          <cell r="J37">
            <v>2219.65</v>
          </cell>
        </row>
        <row r="37">
          <cell r="O37">
            <v>8.14</v>
          </cell>
        </row>
        <row r="37">
          <cell r="Z37">
            <v>221.96499985</v>
          </cell>
        </row>
        <row r="38">
          <cell r="A38">
            <v>33</v>
          </cell>
          <cell r="B38" t="str">
            <v>0302010001</v>
          </cell>
        </row>
        <row r="38">
          <cell r="D38" t="str">
            <v>瓷砖</v>
          </cell>
          <cell r="E38" t="str">
            <v>300*300</v>
          </cell>
        </row>
        <row r="38">
          <cell r="G38" t="str">
            <v>件</v>
          </cell>
        </row>
        <row r="38">
          <cell r="I38">
            <v>424</v>
          </cell>
          <cell r="J38">
            <v>2652.41</v>
          </cell>
        </row>
        <row r="38">
          <cell r="O38">
            <v>360</v>
          </cell>
        </row>
        <row r="38">
          <cell r="Z38">
            <v>225.204624</v>
          </cell>
        </row>
        <row r="39">
          <cell r="A39">
            <v>34</v>
          </cell>
          <cell r="B39" t="str">
            <v>0302010002</v>
          </cell>
        </row>
        <row r="39">
          <cell r="D39" t="str">
            <v>瓷砖</v>
          </cell>
          <cell r="E39" t="str">
            <v>300*600</v>
          </cell>
        </row>
        <row r="39">
          <cell r="G39" t="str">
            <v>件</v>
          </cell>
        </row>
        <row r="39">
          <cell r="I39">
            <v>357</v>
          </cell>
          <cell r="J39">
            <v>4945.83</v>
          </cell>
        </row>
        <row r="39">
          <cell r="O39">
            <v>357</v>
          </cell>
        </row>
        <row r="39">
          <cell r="Z39">
            <v>494.5830162</v>
          </cell>
        </row>
        <row r="40">
          <cell r="A40">
            <v>35</v>
          </cell>
          <cell r="B40" t="str">
            <v>0302010005</v>
          </cell>
        </row>
        <row r="40">
          <cell r="D40" t="str">
            <v>瓷砖</v>
          </cell>
          <cell r="E40" t="str">
            <v>800*800</v>
          </cell>
        </row>
        <row r="40">
          <cell r="G40" t="str">
            <v>件</v>
          </cell>
        </row>
        <row r="40">
          <cell r="I40">
            <v>158</v>
          </cell>
          <cell r="J40">
            <v>8122.36</v>
          </cell>
        </row>
        <row r="40">
          <cell r="O40">
            <v>158</v>
          </cell>
        </row>
        <row r="40">
          <cell r="Z40">
            <v>812.2360036</v>
          </cell>
        </row>
        <row r="41">
          <cell r="A41">
            <v>36</v>
          </cell>
          <cell r="B41" t="str">
            <v>0302010009</v>
          </cell>
        </row>
        <row r="41">
          <cell r="D41" t="str">
            <v>瓷砖</v>
          </cell>
          <cell r="E41" t="str">
            <v>600*600</v>
          </cell>
        </row>
        <row r="41">
          <cell r="G41" t="str">
            <v>件</v>
          </cell>
        </row>
        <row r="41">
          <cell r="I41">
            <v>6</v>
          </cell>
          <cell r="J41">
            <v>734.1</v>
          </cell>
        </row>
        <row r="41">
          <cell r="O41">
            <v>6</v>
          </cell>
        </row>
        <row r="41">
          <cell r="Z41">
            <v>73.41</v>
          </cell>
        </row>
        <row r="42">
          <cell r="A42">
            <v>37</v>
          </cell>
          <cell r="B42" t="str">
            <v>0302010011</v>
          </cell>
        </row>
        <row r="42">
          <cell r="D42" t="str">
            <v>瓷砖</v>
          </cell>
          <cell r="E42" t="str">
            <v>450*300</v>
          </cell>
        </row>
        <row r="42">
          <cell r="G42" t="str">
            <v>件</v>
          </cell>
        </row>
        <row r="42">
          <cell r="I42">
            <v>101</v>
          </cell>
          <cell r="J42">
            <v>808</v>
          </cell>
        </row>
        <row r="42">
          <cell r="O42">
            <v>0</v>
          </cell>
        </row>
        <row r="42">
          <cell r="Z42">
            <v>0</v>
          </cell>
        </row>
        <row r="43">
          <cell r="A43">
            <v>38</v>
          </cell>
          <cell r="B43" t="str">
            <v>0303010017</v>
          </cell>
        </row>
        <row r="43">
          <cell r="D43" t="str">
            <v>岩棉板</v>
          </cell>
          <cell r="E43" t="str">
            <v>100mm</v>
          </cell>
        </row>
        <row r="43">
          <cell r="G43" t="str">
            <v>平方米</v>
          </cell>
        </row>
        <row r="43">
          <cell r="I43">
            <v>227.52</v>
          </cell>
          <cell r="J43">
            <v>4832.28</v>
          </cell>
        </row>
        <row r="43">
          <cell r="O43">
            <v>227.52</v>
          </cell>
        </row>
        <row r="43">
          <cell r="Z43">
            <v>483.227998848</v>
          </cell>
        </row>
        <row r="44">
          <cell r="A44">
            <v>39</v>
          </cell>
          <cell r="B44" t="str">
            <v>0303010019</v>
          </cell>
        </row>
        <row r="44">
          <cell r="D44" t="str">
            <v>岩棉</v>
          </cell>
          <cell r="E44" t="str">
            <v>150mm</v>
          </cell>
        </row>
        <row r="44">
          <cell r="G44" t="str">
            <v>平方米</v>
          </cell>
        </row>
        <row r="44">
          <cell r="I44">
            <v>43.2</v>
          </cell>
          <cell r="J44">
            <v>1550.7</v>
          </cell>
        </row>
        <row r="44">
          <cell r="O44">
            <v>43.2</v>
          </cell>
        </row>
        <row r="44">
          <cell r="Z44">
            <v>155.06999856</v>
          </cell>
        </row>
        <row r="45">
          <cell r="A45">
            <v>40</v>
          </cell>
          <cell r="B45" t="str">
            <v>0303040001</v>
          </cell>
        </row>
        <row r="45">
          <cell r="D45" t="str">
            <v>无纺布</v>
          </cell>
        </row>
        <row r="45">
          <cell r="G45" t="str">
            <v>平方米</v>
          </cell>
        </row>
        <row r="45">
          <cell r="I45">
            <v>640</v>
          </cell>
          <cell r="J45">
            <v>2428.88</v>
          </cell>
        </row>
        <row r="45">
          <cell r="O45">
            <v>0</v>
          </cell>
        </row>
        <row r="45">
          <cell r="Z45">
            <v>0</v>
          </cell>
        </row>
        <row r="46">
          <cell r="A46">
            <v>41</v>
          </cell>
          <cell r="B46" t="str">
            <v>0305020033</v>
          </cell>
        </row>
        <row r="46">
          <cell r="D46" t="str">
            <v>泡沫板</v>
          </cell>
        </row>
        <row r="46">
          <cell r="G46" t="str">
            <v>张</v>
          </cell>
        </row>
        <row r="46">
          <cell r="I46">
            <v>35</v>
          </cell>
          <cell r="J46">
            <v>37.57</v>
          </cell>
        </row>
        <row r="46">
          <cell r="O46">
            <v>0</v>
          </cell>
        </row>
        <row r="46">
          <cell r="Z46">
            <v>0</v>
          </cell>
        </row>
        <row r="47">
          <cell r="A47">
            <v>42</v>
          </cell>
          <cell r="B47" t="str">
            <v>0306020001</v>
          </cell>
        </row>
        <row r="47">
          <cell r="D47" t="str">
            <v>金属铝箔防水卷材</v>
          </cell>
          <cell r="E47" t="str">
            <v>δ=3mm</v>
          </cell>
        </row>
        <row r="47">
          <cell r="G47" t="str">
            <v>平方米</v>
          </cell>
        </row>
        <row r="47">
          <cell r="I47">
            <v>80</v>
          </cell>
          <cell r="J47">
            <v>240.7</v>
          </cell>
        </row>
        <row r="47">
          <cell r="O47">
            <v>80</v>
          </cell>
        </row>
        <row r="47">
          <cell r="Z47">
            <v>24.07</v>
          </cell>
        </row>
        <row r="48">
          <cell r="A48">
            <v>43</v>
          </cell>
          <cell r="B48" t="str">
            <v>0306030005</v>
          </cell>
        </row>
        <row r="48">
          <cell r="D48" t="str">
            <v>合成橡胶防水卷材</v>
          </cell>
          <cell r="E48" t="str">
            <v>δ=0.75</v>
          </cell>
        </row>
        <row r="48">
          <cell r="G48" t="str">
            <v>平方米</v>
          </cell>
        </row>
        <row r="48">
          <cell r="I48">
            <v>162.9</v>
          </cell>
          <cell r="J48">
            <v>8513.69</v>
          </cell>
        </row>
        <row r="48">
          <cell r="O48">
            <v>162.9</v>
          </cell>
        </row>
        <row r="48">
          <cell r="Z48">
            <v>851.3689941</v>
          </cell>
        </row>
        <row r="49">
          <cell r="A49">
            <v>44</v>
          </cell>
          <cell r="B49" t="str">
            <v>04040004</v>
          </cell>
        </row>
        <row r="49">
          <cell r="D49" t="str">
            <v>沙子</v>
          </cell>
        </row>
        <row r="49">
          <cell r="G49" t="str">
            <v>公斤（千克）</v>
          </cell>
        </row>
        <row r="49">
          <cell r="I49">
            <v>0</v>
          </cell>
          <cell r="J49">
            <v>43.87</v>
          </cell>
        </row>
        <row r="49">
          <cell r="O49">
            <v>0</v>
          </cell>
        </row>
        <row r="49">
          <cell r="Z49">
            <v>0</v>
          </cell>
        </row>
        <row r="50">
          <cell r="A50">
            <v>45</v>
          </cell>
          <cell r="B50" t="str">
            <v>0502010004</v>
          </cell>
        </row>
        <row r="50">
          <cell r="D50" t="str">
            <v>五合板</v>
          </cell>
        </row>
        <row r="50">
          <cell r="G50" t="str">
            <v>件</v>
          </cell>
        </row>
        <row r="50">
          <cell r="I50">
            <v>61</v>
          </cell>
          <cell r="J50">
            <v>2241.88</v>
          </cell>
        </row>
        <row r="50">
          <cell r="O50">
            <v>14</v>
          </cell>
        </row>
        <row r="50">
          <cell r="Z50">
            <v>51.4529834</v>
          </cell>
        </row>
        <row r="51">
          <cell r="A51">
            <v>46</v>
          </cell>
          <cell r="B51" t="str">
            <v>05040102</v>
          </cell>
        </row>
        <row r="51">
          <cell r="D51" t="str">
            <v>踢脚线</v>
          </cell>
        </row>
        <row r="51">
          <cell r="G51" t="str">
            <v>米</v>
          </cell>
        </row>
        <row r="51">
          <cell r="I51">
            <v>195</v>
          </cell>
          <cell r="J51">
            <v>1804.97</v>
          </cell>
        </row>
        <row r="51">
          <cell r="O51">
            <v>195</v>
          </cell>
        </row>
        <row r="51">
          <cell r="Z51">
            <v>180.496992</v>
          </cell>
        </row>
        <row r="52">
          <cell r="A52">
            <v>47</v>
          </cell>
          <cell r="B52" t="str">
            <v>0601010001</v>
          </cell>
        </row>
        <row r="52">
          <cell r="D52" t="str">
            <v>H型钢 Q235B</v>
          </cell>
          <cell r="E52" t="str">
            <v>100*100*6*8</v>
          </cell>
        </row>
        <row r="52">
          <cell r="G52" t="str">
            <v>吨</v>
          </cell>
        </row>
        <row r="52">
          <cell r="I52">
            <v>3.1204</v>
          </cell>
          <cell r="J52">
            <v>12061.03</v>
          </cell>
        </row>
        <row r="52">
          <cell r="O52">
            <v>3.1204</v>
          </cell>
        </row>
        <row r="52">
          <cell r="Z52">
            <v>8581.1</v>
          </cell>
        </row>
        <row r="53">
          <cell r="A53">
            <v>48</v>
          </cell>
          <cell r="B53" t="str">
            <v>0601010049</v>
          </cell>
        </row>
        <row r="53">
          <cell r="D53" t="str">
            <v>H型钢 Q235B</v>
          </cell>
          <cell r="E53" t="str">
            <v>200*100*5.5*8</v>
          </cell>
        </row>
        <row r="53">
          <cell r="G53" t="str">
            <v>吨</v>
          </cell>
        </row>
        <row r="53">
          <cell r="I53">
            <v>0.502</v>
          </cell>
          <cell r="J53">
            <v>1912.79</v>
          </cell>
        </row>
        <row r="53">
          <cell r="O53">
            <v>0.502</v>
          </cell>
        </row>
        <row r="53">
          <cell r="Z53">
            <v>1380.5</v>
          </cell>
        </row>
        <row r="54">
          <cell r="A54">
            <v>49</v>
          </cell>
          <cell r="B54" t="str">
            <v>0601020053</v>
          </cell>
        </row>
        <row r="54">
          <cell r="D54" t="str">
            <v>H型钢 Q345B</v>
          </cell>
          <cell r="E54" t="str">
            <v>300*150*6.5*9</v>
          </cell>
        </row>
        <row r="54">
          <cell r="G54" t="str">
            <v>吨</v>
          </cell>
        </row>
        <row r="54">
          <cell r="I54">
            <v>0.441</v>
          </cell>
          <cell r="J54">
            <v>0</v>
          </cell>
        </row>
        <row r="54">
          <cell r="O54">
            <v>0.441</v>
          </cell>
        </row>
        <row r="54">
          <cell r="Z54">
            <v>1212.75</v>
          </cell>
        </row>
        <row r="55">
          <cell r="A55">
            <v>50</v>
          </cell>
          <cell r="B55" t="str">
            <v>0601030283</v>
          </cell>
        </row>
        <row r="55">
          <cell r="D55" t="str">
            <v>C型钢</v>
          </cell>
          <cell r="E55" t="str">
            <v>200*75*20*2.5</v>
          </cell>
        </row>
        <row r="55">
          <cell r="G55" t="str">
            <v>吨</v>
          </cell>
        </row>
        <row r="55">
          <cell r="I55">
            <v>0.6593</v>
          </cell>
          <cell r="J55">
            <v>2625.53</v>
          </cell>
        </row>
        <row r="55">
          <cell r="O55">
            <v>0.6593</v>
          </cell>
        </row>
        <row r="55">
          <cell r="Z55">
            <v>1813.075</v>
          </cell>
        </row>
        <row r="56">
          <cell r="A56">
            <v>51</v>
          </cell>
          <cell r="B56" t="str">
            <v>0602010003</v>
          </cell>
        </row>
        <row r="56">
          <cell r="D56" t="str">
            <v>普通圆钢 Q235B</v>
          </cell>
          <cell r="E56" t="str">
            <v>φ10</v>
          </cell>
        </row>
        <row r="56">
          <cell r="G56" t="str">
            <v>吨</v>
          </cell>
        </row>
        <row r="56">
          <cell r="I56">
            <v>0.012</v>
          </cell>
          <cell r="J56">
            <v>45.13</v>
          </cell>
        </row>
        <row r="56">
          <cell r="O56">
            <v>0.012</v>
          </cell>
        </row>
        <row r="56">
          <cell r="Z56">
            <v>33</v>
          </cell>
        </row>
        <row r="57">
          <cell r="A57">
            <v>52</v>
          </cell>
          <cell r="B57" t="str">
            <v>0602030003</v>
          </cell>
        </row>
        <row r="57">
          <cell r="D57" t="str">
            <v>镀锌圆钢</v>
          </cell>
          <cell r="E57" t="str">
            <v>φ10</v>
          </cell>
        </row>
        <row r="57">
          <cell r="G57" t="str">
            <v>吨</v>
          </cell>
        </row>
        <row r="57">
          <cell r="I57">
            <v>0.0924</v>
          </cell>
          <cell r="J57">
            <v>343.43</v>
          </cell>
        </row>
        <row r="57">
          <cell r="O57">
            <v>0.0924</v>
          </cell>
        </row>
        <row r="57">
          <cell r="Z57">
            <v>254.1</v>
          </cell>
        </row>
        <row r="58">
          <cell r="A58">
            <v>53</v>
          </cell>
          <cell r="B58" t="str">
            <v>0603020003</v>
          </cell>
        </row>
        <row r="58">
          <cell r="D58" t="str">
            <v>螺纹钢 HRB400</v>
          </cell>
          <cell r="E58" t="str">
            <v>φ14</v>
          </cell>
        </row>
        <row r="58">
          <cell r="G58" t="str">
            <v>吨</v>
          </cell>
        </row>
        <row r="58">
          <cell r="I58">
            <v>0.506</v>
          </cell>
          <cell r="J58">
            <v>2213.68</v>
          </cell>
        </row>
        <row r="58">
          <cell r="O58">
            <v>0</v>
          </cell>
        </row>
        <row r="58">
          <cell r="Z58">
            <v>0</v>
          </cell>
        </row>
        <row r="59">
          <cell r="A59">
            <v>54</v>
          </cell>
          <cell r="B59" t="str">
            <v>0604010004</v>
          </cell>
        </row>
        <row r="59">
          <cell r="D59" t="str">
            <v>焊管</v>
          </cell>
          <cell r="E59" t="str">
            <v>DN15</v>
          </cell>
        </row>
        <row r="59">
          <cell r="G59" t="str">
            <v>吨</v>
          </cell>
        </row>
        <row r="59">
          <cell r="I59">
            <v>0.021</v>
          </cell>
          <cell r="J59">
            <v>79.91</v>
          </cell>
        </row>
        <row r="59">
          <cell r="O59">
            <v>0.021</v>
          </cell>
        </row>
        <row r="59">
          <cell r="Z59">
            <v>57.75</v>
          </cell>
        </row>
        <row r="60">
          <cell r="A60">
            <v>55</v>
          </cell>
          <cell r="B60" t="str">
            <v>0604010009</v>
          </cell>
        </row>
        <row r="60">
          <cell r="D60" t="str">
            <v>焊管</v>
          </cell>
          <cell r="E60" t="str">
            <v>DN50</v>
          </cell>
        </row>
        <row r="60">
          <cell r="G60" t="str">
            <v>吨</v>
          </cell>
        </row>
        <row r="60">
          <cell r="I60">
            <v>0.291</v>
          </cell>
          <cell r="J60">
            <v>1107.35</v>
          </cell>
        </row>
        <row r="60">
          <cell r="O60">
            <v>0.291</v>
          </cell>
        </row>
        <row r="60">
          <cell r="Z60">
            <v>800.25</v>
          </cell>
        </row>
        <row r="61">
          <cell r="A61">
            <v>56</v>
          </cell>
          <cell r="B61" t="str">
            <v>0604010012</v>
          </cell>
        </row>
        <row r="61">
          <cell r="D61" t="str">
            <v>焊管</v>
          </cell>
          <cell r="E61" t="str">
            <v>DN100</v>
          </cell>
        </row>
        <row r="61">
          <cell r="G61" t="str">
            <v>吨</v>
          </cell>
        </row>
        <row r="61">
          <cell r="I61">
            <v>0.195</v>
          </cell>
          <cell r="J61">
            <v>742.04</v>
          </cell>
        </row>
        <row r="61">
          <cell r="O61">
            <v>0.195</v>
          </cell>
        </row>
        <row r="61">
          <cell r="Z61">
            <v>536.25</v>
          </cell>
        </row>
        <row r="62">
          <cell r="A62">
            <v>57</v>
          </cell>
          <cell r="B62" t="str">
            <v>0604010014</v>
          </cell>
        </row>
        <row r="62">
          <cell r="D62" t="str">
            <v>焊管</v>
          </cell>
          <cell r="E62" t="str">
            <v>DN150</v>
          </cell>
        </row>
        <row r="62">
          <cell r="G62" t="str">
            <v>吨</v>
          </cell>
        </row>
        <row r="62">
          <cell r="I62">
            <v>0.218</v>
          </cell>
          <cell r="J62">
            <v>800.62</v>
          </cell>
        </row>
        <row r="62">
          <cell r="O62">
            <v>0.218</v>
          </cell>
        </row>
        <row r="62">
          <cell r="Z62">
            <v>599.5</v>
          </cell>
        </row>
        <row r="63">
          <cell r="A63">
            <v>58</v>
          </cell>
          <cell r="B63" t="str">
            <v>0604010026</v>
          </cell>
        </row>
        <row r="63">
          <cell r="D63" t="str">
            <v>镀锌焊管</v>
          </cell>
          <cell r="E63" t="str">
            <v>DN100</v>
          </cell>
        </row>
        <row r="63">
          <cell r="G63" t="str">
            <v>吨</v>
          </cell>
        </row>
        <row r="63">
          <cell r="I63">
            <v>2.2741</v>
          </cell>
          <cell r="J63">
            <v>4276.02</v>
          </cell>
        </row>
        <row r="63">
          <cell r="O63">
            <v>0</v>
          </cell>
        </row>
        <row r="63">
          <cell r="Z63">
            <v>0</v>
          </cell>
        </row>
        <row r="64">
          <cell r="A64">
            <v>59</v>
          </cell>
          <cell r="B64" t="str">
            <v>0604010093</v>
          </cell>
        </row>
        <row r="64">
          <cell r="D64" t="str">
            <v>焊管</v>
          </cell>
          <cell r="E64" t="str">
            <v>48*2.5</v>
          </cell>
        </row>
        <row r="64">
          <cell r="G64" t="str">
            <v>吨</v>
          </cell>
        </row>
        <row r="64">
          <cell r="I64">
            <v>0.023</v>
          </cell>
          <cell r="J64">
            <v>0</v>
          </cell>
        </row>
        <row r="64">
          <cell r="O64">
            <v>0.023</v>
          </cell>
        </row>
        <row r="64">
          <cell r="Z64">
            <v>63.25</v>
          </cell>
        </row>
        <row r="65">
          <cell r="A65">
            <v>60</v>
          </cell>
          <cell r="B65" t="str">
            <v>0604010156</v>
          </cell>
        </row>
        <row r="65">
          <cell r="D65" t="str">
            <v>无缝管</v>
          </cell>
          <cell r="E65" t="str">
            <v>57*3</v>
          </cell>
        </row>
        <row r="65">
          <cell r="G65" t="str">
            <v>吨</v>
          </cell>
        </row>
        <row r="65">
          <cell r="I65">
            <v>0.271</v>
          </cell>
          <cell r="J65">
            <v>1790.71</v>
          </cell>
        </row>
        <row r="65">
          <cell r="O65">
            <v>0.271</v>
          </cell>
        </row>
        <row r="65">
          <cell r="Z65">
            <v>745.25</v>
          </cell>
        </row>
        <row r="66">
          <cell r="A66">
            <v>61</v>
          </cell>
          <cell r="B66" t="str">
            <v>0604020041</v>
          </cell>
        </row>
        <row r="66">
          <cell r="D66" t="str">
            <v>普通无缝管</v>
          </cell>
          <cell r="E66" t="str">
            <v>42*3.5</v>
          </cell>
        </row>
        <row r="66">
          <cell r="G66" t="str">
            <v>吨</v>
          </cell>
        </row>
        <row r="66">
          <cell r="I66">
            <v>0.036</v>
          </cell>
          <cell r="J66">
            <v>152.92</v>
          </cell>
        </row>
        <row r="66">
          <cell r="O66">
            <v>0.036</v>
          </cell>
        </row>
        <row r="66">
          <cell r="Z66">
            <v>99</v>
          </cell>
        </row>
        <row r="67">
          <cell r="A67">
            <v>62</v>
          </cell>
          <cell r="B67" t="str">
            <v>0604020067</v>
          </cell>
        </row>
        <row r="67">
          <cell r="D67" t="str">
            <v>普通无缝管</v>
          </cell>
          <cell r="E67" t="str">
            <v>60*4</v>
          </cell>
        </row>
        <row r="67">
          <cell r="G67" t="str">
            <v>吨</v>
          </cell>
        </row>
        <row r="67">
          <cell r="I67">
            <v>0</v>
          </cell>
          <cell r="J67">
            <v>-25.54</v>
          </cell>
        </row>
        <row r="67">
          <cell r="O67">
            <v>0</v>
          </cell>
        </row>
        <row r="67">
          <cell r="Z67">
            <v>0</v>
          </cell>
        </row>
        <row r="68">
          <cell r="A68">
            <v>63</v>
          </cell>
          <cell r="B68" t="str">
            <v>0604021080</v>
          </cell>
        </row>
        <row r="68">
          <cell r="D68" t="str">
            <v>镀锌管</v>
          </cell>
          <cell r="E68" t="str">
            <v>Φ110</v>
          </cell>
        </row>
        <row r="68">
          <cell r="G68" t="str">
            <v>米</v>
          </cell>
        </row>
        <row r="68">
          <cell r="I68">
            <v>120.56</v>
          </cell>
          <cell r="J68">
            <v>5659.39</v>
          </cell>
        </row>
        <row r="68">
          <cell r="O68">
            <v>120.56</v>
          </cell>
        </row>
        <row r="68">
          <cell r="Z68">
            <v>2829.69498504</v>
          </cell>
        </row>
        <row r="69">
          <cell r="A69">
            <v>64</v>
          </cell>
          <cell r="B69" t="str">
            <v>0604021289</v>
          </cell>
        </row>
        <row r="69">
          <cell r="D69" t="str">
            <v>普通无缝管</v>
          </cell>
          <cell r="E69" t="str">
            <v>ø219*3</v>
          </cell>
        </row>
        <row r="69">
          <cell r="G69" t="str">
            <v>吨</v>
          </cell>
        </row>
        <row r="69">
          <cell r="I69">
            <v>1.318</v>
          </cell>
          <cell r="J69">
            <v>5248.67</v>
          </cell>
        </row>
        <row r="69">
          <cell r="O69">
            <v>1.318</v>
          </cell>
        </row>
        <row r="69">
          <cell r="Z69">
            <v>3624.5</v>
          </cell>
        </row>
        <row r="70">
          <cell r="A70">
            <v>65</v>
          </cell>
          <cell r="B70" t="str">
            <v>0604021457</v>
          </cell>
        </row>
        <row r="70">
          <cell r="D70" t="str">
            <v>无缝钢管</v>
          </cell>
        </row>
        <row r="70">
          <cell r="G70" t="str">
            <v>米</v>
          </cell>
        </row>
        <row r="70">
          <cell r="I70">
            <v>0.84</v>
          </cell>
          <cell r="J70">
            <v>267.59</v>
          </cell>
        </row>
        <row r="70">
          <cell r="O70">
            <v>0.84</v>
          </cell>
        </row>
        <row r="70">
          <cell r="Z70">
            <v>133.79500008</v>
          </cell>
        </row>
        <row r="71">
          <cell r="A71">
            <v>66</v>
          </cell>
          <cell r="B71" t="str">
            <v>0604021679</v>
          </cell>
        </row>
        <row r="71">
          <cell r="D71" t="str">
            <v>无缝钢管325</v>
          </cell>
        </row>
        <row r="71">
          <cell r="G71" t="str">
            <v>公斤（千克）</v>
          </cell>
        </row>
        <row r="71">
          <cell r="I71">
            <v>116</v>
          </cell>
          <cell r="J71">
            <v>893.1</v>
          </cell>
        </row>
        <row r="71">
          <cell r="O71">
            <v>0</v>
          </cell>
        </row>
        <row r="71">
          <cell r="Z71">
            <v>0</v>
          </cell>
        </row>
        <row r="72">
          <cell r="A72">
            <v>67</v>
          </cell>
          <cell r="B72" t="str">
            <v>0604060022</v>
          </cell>
        </row>
        <row r="72">
          <cell r="D72" t="str">
            <v>方钢管</v>
          </cell>
          <cell r="E72" t="str">
            <v>60*60*2.5</v>
          </cell>
        </row>
        <row r="72">
          <cell r="G72" t="str">
            <v>吨</v>
          </cell>
        </row>
        <row r="72">
          <cell r="I72">
            <v>-0.0001</v>
          </cell>
          <cell r="J72">
            <v>-0.38</v>
          </cell>
        </row>
        <row r="72">
          <cell r="O72">
            <v>0</v>
          </cell>
        </row>
        <row r="72">
          <cell r="Z72">
            <v>0</v>
          </cell>
        </row>
        <row r="73">
          <cell r="A73">
            <v>68</v>
          </cell>
          <cell r="B73" t="str">
            <v>0604060023</v>
          </cell>
        </row>
        <row r="73">
          <cell r="D73" t="str">
            <v>方钢管</v>
          </cell>
          <cell r="E73" t="str">
            <v>60*60*3</v>
          </cell>
        </row>
        <row r="73">
          <cell r="G73" t="str">
            <v>吨</v>
          </cell>
        </row>
        <row r="73">
          <cell r="I73">
            <v>0.1247</v>
          </cell>
          <cell r="J73">
            <v>480.8</v>
          </cell>
        </row>
        <row r="73">
          <cell r="O73">
            <v>0.035</v>
          </cell>
        </row>
        <row r="73">
          <cell r="Z73">
            <v>96.25</v>
          </cell>
        </row>
        <row r="74">
          <cell r="A74">
            <v>69</v>
          </cell>
          <cell r="B74" t="str">
            <v>0604060026</v>
          </cell>
        </row>
        <row r="74">
          <cell r="D74" t="str">
            <v>方钢管</v>
          </cell>
          <cell r="E74" t="str">
            <v>70*70*4</v>
          </cell>
        </row>
        <row r="74">
          <cell r="G74" t="str">
            <v>吨</v>
          </cell>
        </row>
        <row r="74">
          <cell r="I74">
            <v>-0.0001</v>
          </cell>
          <cell r="J74">
            <v>-0.38</v>
          </cell>
        </row>
        <row r="74">
          <cell r="O74">
            <v>0</v>
          </cell>
        </row>
        <row r="74">
          <cell r="Z74">
            <v>0</v>
          </cell>
        </row>
        <row r="75">
          <cell r="A75">
            <v>70</v>
          </cell>
          <cell r="B75" t="str">
            <v>0604060030</v>
          </cell>
        </row>
        <row r="75">
          <cell r="D75" t="str">
            <v>方钢管</v>
          </cell>
          <cell r="E75" t="str">
            <v>80*60*5</v>
          </cell>
        </row>
        <row r="75">
          <cell r="G75" t="str">
            <v>吨</v>
          </cell>
        </row>
        <row r="75">
          <cell r="I75">
            <v>1.3135</v>
          </cell>
          <cell r="J75">
            <v>3630.13</v>
          </cell>
        </row>
        <row r="75">
          <cell r="O75">
            <v>0</v>
          </cell>
        </row>
        <row r="75">
          <cell r="Z75">
            <v>0</v>
          </cell>
        </row>
        <row r="76">
          <cell r="A76">
            <v>71</v>
          </cell>
          <cell r="B76" t="str">
            <v>0604060040</v>
          </cell>
        </row>
        <row r="76">
          <cell r="D76" t="str">
            <v>方钢管</v>
          </cell>
          <cell r="E76" t="str">
            <v>100*100*8</v>
          </cell>
        </row>
        <row r="76">
          <cell r="G76" t="str">
            <v>吨</v>
          </cell>
        </row>
        <row r="76">
          <cell r="I76">
            <v>0.7</v>
          </cell>
          <cell r="J76">
            <v>20291.04</v>
          </cell>
        </row>
        <row r="76">
          <cell r="O76">
            <v>0.7</v>
          </cell>
        </row>
        <row r="76">
          <cell r="Z76">
            <v>1925</v>
          </cell>
        </row>
        <row r="77">
          <cell r="A77">
            <v>72</v>
          </cell>
          <cell r="B77" t="str">
            <v>0604060041</v>
          </cell>
        </row>
        <row r="77">
          <cell r="D77" t="str">
            <v>方钢管</v>
          </cell>
          <cell r="E77" t="str">
            <v>120*120*4</v>
          </cell>
        </row>
        <row r="77">
          <cell r="G77" t="str">
            <v>吨</v>
          </cell>
        </row>
        <row r="77">
          <cell r="I77">
            <v>0</v>
          </cell>
          <cell r="J77">
            <v>-1157.04</v>
          </cell>
        </row>
        <row r="77">
          <cell r="O77">
            <v>0</v>
          </cell>
        </row>
        <row r="77">
          <cell r="Z77">
            <v>0</v>
          </cell>
        </row>
        <row r="78">
          <cell r="A78">
            <v>73</v>
          </cell>
          <cell r="B78" t="str">
            <v>0604060045</v>
          </cell>
        </row>
        <row r="78">
          <cell r="D78" t="str">
            <v>方钢管</v>
          </cell>
          <cell r="E78" t="str">
            <v>250*250*8</v>
          </cell>
        </row>
        <row r="78">
          <cell r="G78" t="str">
            <v>吨</v>
          </cell>
        </row>
        <row r="78">
          <cell r="I78">
            <v>0.516</v>
          </cell>
          <cell r="J78">
            <v>1954.41</v>
          </cell>
        </row>
        <row r="78">
          <cell r="O78">
            <v>0.516</v>
          </cell>
        </row>
        <row r="78">
          <cell r="Z78">
            <v>1419</v>
          </cell>
        </row>
        <row r="79">
          <cell r="A79">
            <v>74</v>
          </cell>
          <cell r="B79" t="str">
            <v>0604060100</v>
          </cell>
        </row>
        <row r="79">
          <cell r="D79" t="str">
            <v>方管</v>
          </cell>
          <cell r="E79" t="str">
            <v>□200*200*10</v>
          </cell>
        </row>
        <row r="79">
          <cell r="G79" t="str">
            <v>吨</v>
          </cell>
        </row>
        <row r="79">
          <cell r="I79">
            <v>1.92</v>
          </cell>
          <cell r="J79">
            <v>7035.64</v>
          </cell>
        </row>
        <row r="79">
          <cell r="O79">
            <v>1.92</v>
          </cell>
        </row>
        <row r="79">
          <cell r="Z79">
            <v>5280</v>
          </cell>
        </row>
        <row r="80">
          <cell r="A80">
            <v>75</v>
          </cell>
          <cell r="B80" t="str">
            <v>0604060101</v>
          </cell>
        </row>
        <row r="80">
          <cell r="D80" t="str">
            <v>方管</v>
          </cell>
          <cell r="E80" t="str">
            <v>□200*100*5</v>
          </cell>
        </row>
        <row r="80">
          <cell r="G80" t="str">
            <v>吨</v>
          </cell>
        </row>
        <row r="80">
          <cell r="I80">
            <v>3.1392</v>
          </cell>
          <cell r="J80">
            <v>-222069.47</v>
          </cell>
        </row>
        <row r="80">
          <cell r="O80">
            <v>3.1392</v>
          </cell>
        </row>
        <row r="80">
          <cell r="Z80">
            <v>8632.8</v>
          </cell>
        </row>
        <row r="81">
          <cell r="A81">
            <v>76</v>
          </cell>
          <cell r="B81" t="str">
            <v>0604060123</v>
          </cell>
        </row>
        <row r="81">
          <cell r="D81" t="str">
            <v>方管</v>
          </cell>
          <cell r="E81" t="str">
            <v>口150*8</v>
          </cell>
        </row>
        <row r="81">
          <cell r="G81" t="str">
            <v>吨</v>
          </cell>
        </row>
        <row r="81">
          <cell r="I81">
            <v>0.0616</v>
          </cell>
          <cell r="J81">
            <v>268.89</v>
          </cell>
        </row>
        <row r="81">
          <cell r="O81">
            <v>0.0616</v>
          </cell>
        </row>
        <row r="81">
          <cell r="Z81">
            <v>169.4</v>
          </cell>
        </row>
        <row r="82">
          <cell r="A82">
            <v>77</v>
          </cell>
          <cell r="B82" t="str">
            <v>0604060130</v>
          </cell>
        </row>
        <row r="82">
          <cell r="D82" t="str">
            <v>方管</v>
          </cell>
          <cell r="E82" t="str">
            <v>口100*50*5</v>
          </cell>
        </row>
        <row r="82">
          <cell r="G82" t="str">
            <v>吨</v>
          </cell>
        </row>
        <row r="82">
          <cell r="I82">
            <v>0</v>
          </cell>
          <cell r="J82">
            <v>1891.65</v>
          </cell>
        </row>
        <row r="82">
          <cell r="O82">
            <v>0</v>
          </cell>
        </row>
        <row r="82">
          <cell r="Z82">
            <v>0</v>
          </cell>
        </row>
        <row r="83">
          <cell r="A83">
            <v>78</v>
          </cell>
          <cell r="B83" t="str">
            <v>0604060154</v>
          </cell>
        </row>
        <row r="83">
          <cell r="D83" t="str">
            <v>方管Q235B</v>
          </cell>
          <cell r="E83" t="str">
            <v>150*150*6</v>
          </cell>
        </row>
        <row r="83">
          <cell r="G83" t="str">
            <v>吨</v>
          </cell>
        </row>
        <row r="83">
          <cell r="I83">
            <v>0</v>
          </cell>
          <cell r="J83">
            <v>1248.14</v>
          </cell>
        </row>
        <row r="83">
          <cell r="O83">
            <v>0</v>
          </cell>
        </row>
        <row r="83">
          <cell r="Z83">
            <v>0</v>
          </cell>
        </row>
        <row r="84">
          <cell r="A84">
            <v>79</v>
          </cell>
          <cell r="B84" t="str">
            <v>0604060156</v>
          </cell>
        </row>
        <row r="84">
          <cell r="D84" t="str">
            <v>方管Q235B</v>
          </cell>
          <cell r="E84" t="str">
            <v>200*5</v>
          </cell>
        </row>
        <row r="84">
          <cell r="G84" t="str">
            <v>吨</v>
          </cell>
        </row>
        <row r="84">
          <cell r="I84">
            <v>0.942</v>
          </cell>
          <cell r="J84">
            <v>2533.3</v>
          </cell>
        </row>
        <row r="84">
          <cell r="O84">
            <v>0</v>
          </cell>
        </row>
        <row r="84">
          <cell r="Z84">
            <v>0</v>
          </cell>
        </row>
        <row r="85">
          <cell r="A85">
            <v>80</v>
          </cell>
          <cell r="B85" t="str">
            <v>0604060572</v>
          </cell>
        </row>
        <row r="85">
          <cell r="D85" t="str">
            <v>方管</v>
          </cell>
          <cell r="E85" t="str">
            <v>250*150*5</v>
          </cell>
        </row>
        <row r="85">
          <cell r="G85" t="str">
            <v>吨</v>
          </cell>
        </row>
        <row r="85">
          <cell r="I85">
            <v>3.8</v>
          </cell>
          <cell r="J85">
            <v>125519.94</v>
          </cell>
        </row>
        <row r="85">
          <cell r="O85">
            <v>0.141</v>
          </cell>
        </row>
        <row r="85">
          <cell r="Z85">
            <v>387.75</v>
          </cell>
        </row>
        <row r="86">
          <cell r="A86">
            <v>81</v>
          </cell>
          <cell r="B86" t="str">
            <v>0604060623</v>
          </cell>
        </row>
        <row r="86">
          <cell r="D86" t="str">
            <v>不锈钢方管</v>
          </cell>
          <cell r="E86" t="str">
            <v>38*25*1.0</v>
          </cell>
        </row>
        <row r="86">
          <cell r="G86" t="str">
            <v>米</v>
          </cell>
        </row>
        <row r="86">
          <cell r="I86">
            <v>270</v>
          </cell>
          <cell r="J86">
            <v>13461.54</v>
          </cell>
        </row>
        <row r="86">
          <cell r="O86">
            <v>192</v>
          </cell>
        </row>
        <row r="86">
          <cell r="Z86">
            <v>4786.325376</v>
          </cell>
        </row>
        <row r="87">
          <cell r="A87">
            <v>82</v>
          </cell>
          <cell r="B87" t="str">
            <v>0604060624</v>
          </cell>
        </row>
        <row r="87">
          <cell r="D87" t="str">
            <v>不锈钢方管</v>
          </cell>
          <cell r="E87" t="str">
            <v>30*60*1.0</v>
          </cell>
        </row>
        <row r="87">
          <cell r="G87" t="str">
            <v>米</v>
          </cell>
        </row>
        <row r="87">
          <cell r="I87">
            <v>210</v>
          </cell>
          <cell r="J87">
            <v>11367.52</v>
          </cell>
        </row>
        <row r="87">
          <cell r="O87">
            <v>162</v>
          </cell>
        </row>
        <row r="87">
          <cell r="Z87">
            <v>4384.614888</v>
          </cell>
        </row>
        <row r="88">
          <cell r="A88">
            <v>83</v>
          </cell>
          <cell r="B88" t="str">
            <v>0604060625</v>
          </cell>
        </row>
        <row r="88">
          <cell r="D88" t="str">
            <v>不锈钢方管</v>
          </cell>
          <cell r="E88" t="str">
            <v>20*40*1.0</v>
          </cell>
        </row>
        <row r="88">
          <cell r="G88" t="str">
            <v>米</v>
          </cell>
        </row>
        <row r="88">
          <cell r="I88">
            <v>203</v>
          </cell>
          <cell r="J88">
            <v>7229.34</v>
          </cell>
        </row>
        <row r="88">
          <cell r="O88">
            <v>203</v>
          </cell>
        </row>
        <row r="88">
          <cell r="Z88">
            <v>3614.669968</v>
          </cell>
        </row>
        <row r="89">
          <cell r="A89">
            <v>84</v>
          </cell>
          <cell r="B89" t="str">
            <v>0604060716</v>
          </cell>
        </row>
        <row r="89">
          <cell r="D89" t="str">
            <v>方管</v>
          </cell>
          <cell r="E89" t="str">
            <v>60*30*2</v>
          </cell>
        </row>
        <row r="89">
          <cell r="G89" t="str">
            <v>吨</v>
          </cell>
        </row>
        <row r="89">
          <cell r="I89">
            <v>4.9856</v>
          </cell>
          <cell r="J89">
            <v>22974.74</v>
          </cell>
        </row>
        <row r="89">
          <cell r="O89">
            <v>4.666</v>
          </cell>
        </row>
        <row r="89">
          <cell r="Z89">
            <v>12831.5</v>
          </cell>
        </row>
        <row r="90">
          <cell r="A90">
            <v>85</v>
          </cell>
          <cell r="B90" t="str">
            <v>0604060770</v>
          </cell>
        </row>
        <row r="90">
          <cell r="D90" t="str">
            <v>方管Q235B</v>
          </cell>
          <cell r="E90" t="str">
            <v>250*100*10</v>
          </cell>
        </row>
        <row r="90">
          <cell r="G90" t="str">
            <v>吨</v>
          </cell>
        </row>
        <row r="90">
          <cell r="I90">
            <v>5.83</v>
          </cell>
          <cell r="J90">
            <v>22081.77</v>
          </cell>
        </row>
        <row r="90">
          <cell r="O90">
            <v>5.83</v>
          </cell>
        </row>
        <row r="90">
          <cell r="Z90">
            <v>16032.5</v>
          </cell>
        </row>
        <row r="91">
          <cell r="A91">
            <v>86</v>
          </cell>
          <cell r="B91" t="str">
            <v>0604060790</v>
          </cell>
        </row>
        <row r="91">
          <cell r="D91" t="str">
            <v>方管Q235B</v>
          </cell>
          <cell r="E91" t="str">
            <v>120*60*5</v>
          </cell>
        </row>
        <row r="91">
          <cell r="G91" t="str">
            <v>公斤（千克）</v>
          </cell>
        </row>
        <row r="91">
          <cell r="I91">
            <v>0</v>
          </cell>
          <cell r="J91">
            <v>5193.98</v>
          </cell>
        </row>
        <row r="91">
          <cell r="O91">
            <v>0</v>
          </cell>
        </row>
        <row r="91">
          <cell r="Z91">
            <v>0</v>
          </cell>
        </row>
        <row r="92">
          <cell r="A92">
            <v>87</v>
          </cell>
          <cell r="B92" t="str">
            <v>0604100001</v>
          </cell>
        </row>
        <row r="92">
          <cell r="D92" t="str">
            <v>矩管</v>
          </cell>
          <cell r="E92" t="str">
            <v>160*80*4</v>
          </cell>
        </row>
        <row r="92">
          <cell r="G92" t="str">
            <v>吨</v>
          </cell>
        </row>
        <row r="92">
          <cell r="I92">
            <v>0.0881</v>
          </cell>
          <cell r="J92">
            <v>465.27</v>
          </cell>
        </row>
        <row r="92">
          <cell r="O92">
            <v>0.0881</v>
          </cell>
        </row>
        <row r="92">
          <cell r="Z92">
            <v>242.275</v>
          </cell>
        </row>
        <row r="93">
          <cell r="A93">
            <v>88</v>
          </cell>
          <cell r="B93" t="str">
            <v>0604120009</v>
          </cell>
        </row>
        <row r="93">
          <cell r="D93" t="str">
            <v>波纹管</v>
          </cell>
          <cell r="E93" t="str">
            <v>Φ16</v>
          </cell>
        </row>
        <row r="93">
          <cell r="G93" t="str">
            <v>米</v>
          </cell>
        </row>
        <row r="93">
          <cell r="I93">
            <v>58</v>
          </cell>
          <cell r="J93">
            <v>84.05</v>
          </cell>
        </row>
        <row r="93">
          <cell r="O93">
            <v>58</v>
          </cell>
        </row>
        <row r="93">
          <cell r="Z93">
            <v>42.025002</v>
          </cell>
        </row>
        <row r="94">
          <cell r="A94">
            <v>89</v>
          </cell>
          <cell r="B94" t="str">
            <v>0605030006</v>
          </cell>
        </row>
        <row r="94">
          <cell r="D94" t="str">
            <v>镀锌钢丝绳</v>
          </cell>
          <cell r="E94" t="str">
            <v>φ10</v>
          </cell>
        </row>
        <row r="94">
          <cell r="G94" t="str">
            <v>米</v>
          </cell>
        </row>
        <row r="94">
          <cell r="I94">
            <v>51</v>
          </cell>
          <cell r="J94">
            <v>448.67</v>
          </cell>
        </row>
        <row r="94">
          <cell r="O94">
            <v>51</v>
          </cell>
        </row>
        <row r="94">
          <cell r="Z94">
            <v>224.3350005</v>
          </cell>
        </row>
        <row r="95">
          <cell r="A95">
            <v>90</v>
          </cell>
          <cell r="B95" t="str">
            <v>0606010006</v>
          </cell>
        </row>
        <row r="95">
          <cell r="D95" t="str">
            <v>普板 Q235B</v>
          </cell>
          <cell r="E95" t="str">
            <v>δ=2</v>
          </cell>
        </row>
        <row r="95">
          <cell r="G95" t="str">
            <v>吨</v>
          </cell>
        </row>
        <row r="95">
          <cell r="I95">
            <v>0</v>
          </cell>
          <cell r="J95">
            <v>13902.44</v>
          </cell>
        </row>
        <row r="95">
          <cell r="O95">
            <v>0</v>
          </cell>
        </row>
        <row r="95">
          <cell r="Z95">
            <v>0</v>
          </cell>
        </row>
        <row r="96">
          <cell r="A96">
            <v>91</v>
          </cell>
          <cell r="B96" t="str">
            <v>0606010039</v>
          </cell>
        </row>
        <row r="96">
          <cell r="D96" t="str">
            <v>普板 Q235B</v>
          </cell>
          <cell r="E96" t="str">
            <v>δ=12*2500</v>
          </cell>
        </row>
        <row r="96">
          <cell r="G96" t="str">
            <v>吨</v>
          </cell>
        </row>
        <row r="96">
          <cell r="I96">
            <v>5.652</v>
          </cell>
          <cell r="J96">
            <v>19932.06</v>
          </cell>
        </row>
        <row r="96">
          <cell r="O96">
            <v>5.652</v>
          </cell>
        </row>
        <row r="96">
          <cell r="Z96">
            <v>15543</v>
          </cell>
        </row>
        <row r="97">
          <cell r="A97">
            <v>92</v>
          </cell>
          <cell r="B97" t="str">
            <v>0606010042</v>
          </cell>
        </row>
        <row r="97">
          <cell r="D97" t="str">
            <v>普板 Q235B</v>
          </cell>
          <cell r="E97" t="str">
            <v>δ=14*2200</v>
          </cell>
        </row>
        <row r="97">
          <cell r="G97" t="str">
            <v>吨</v>
          </cell>
        </row>
        <row r="97">
          <cell r="I97">
            <v>1.862</v>
          </cell>
          <cell r="J97">
            <v>6508.76</v>
          </cell>
        </row>
        <row r="97">
          <cell r="O97">
            <v>1.862</v>
          </cell>
        </row>
        <row r="97">
          <cell r="Z97">
            <v>5120.5</v>
          </cell>
        </row>
        <row r="98">
          <cell r="A98">
            <v>93</v>
          </cell>
          <cell r="B98" t="str">
            <v>0606010103</v>
          </cell>
        </row>
        <row r="98">
          <cell r="D98" t="str">
            <v>普板 Q235B</v>
          </cell>
          <cell r="E98" t="str">
            <v>δ=36*2200</v>
          </cell>
        </row>
        <row r="98">
          <cell r="G98" t="str">
            <v>吨</v>
          </cell>
        </row>
        <row r="98">
          <cell r="I98">
            <v>16</v>
          </cell>
          <cell r="J98">
            <v>54088.5</v>
          </cell>
        </row>
        <row r="98">
          <cell r="O98">
            <v>16</v>
          </cell>
        </row>
        <row r="98">
          <cell r="Z98">
            <v>44000</v>
          </cell>
        </row>
        <row r="99">
          <cell r="A99">
            <v>94</v>
          </cell>
          <cell r="B99" t="str">
            <v>0606050528</v>
          </cell>
        </row>
        <row r="99">
          <cell r="D99" t="str">
            <v>彩钢板</v>
          </cell>
          <cell r="E99" t="str">
            <v>0.5</v>
          </cell>
        </row>
        <row r="99">
          <cell r="G99" t="str">
            <v>米</v>
          </cell>
        </row>
        <row r="99">
          <cell r="I99">
            <v>214</v>
          </cell>
          <cell r="J99">
            <v>13469.25</v>
          </cell>
        </row>
        <row r="99">
          <cell r="O99">
            <v>214</v>
          </cell>
        </row>
        <row r="99">
          <cell r="Z99">
            <v>6734.625047</v>
          </cell>
        </row>
        <row r="100">
          <cell r="A100">
            <v>95</v>
          </cell>
          <cell r="B100" t="str">
            <v>0606050531</v>
          </cell>
        </row>
        <row r="100">
          <cell r="D100" t="str">
            <v>彩钢岩棉夹芯板</v>
          </cell>
        </row>
        <row r="100">
          <cell r="G100" t="str">
            <v>米</v>
          </cell>
        </row>
        <row r="100">
          <cell r="I100">
            <v>345.76</v>
          </cell>
          <cell r="J100">
            <v>26620.46</v>
          </cell>
        </row>
        <row r="100">
          <cell r="O100">
            <v>0</v>
          </cell>
        </row>
        <row r="100">
          <cell r="Z100">
            <v>0</v>
          </cell>
        </row>
        <row r="101">
          <cell r="A101">
            <v>96</v>
          </cell>
          <cell r="B101" t="str">
            <v>0606050532</v>
          </cell>
        </row>
        <row r="101">
          <cell r="D101" t="str">
            <v>彩钢压型板</v>
          </cell>
        </row>
        <row r="101">
          <cell r="G101" t="str">
            <v>米</v>
          </cell>
        </row>
        <row r="101">
          <cell r="I101">
            <v>129.6</v>
          </cell>
          <cell r="J101">
            <v>2981.95</v>
          </cell>
        </row>
        <row r="101">
          <cell r="O101">
            <v>0</v>
          </cell>
        </row>
        <row r="101">
          <cell r="Z101">
            <v>0</v>
          </cell>
        </row>
        <row r="102">
          <cell r="A102">
            <v>97</v>
          </cell>
          <cell r="B102" t="str">
            <v>0606060009</v>
          </cell>
        </row>
        <row r="102">
          <cell r="D102" t="str">
            <v>镀锌板</v>
          </cell>
          <cell r="E102" t="str">
            <v>3MM</v>
          </cell>
        </row>
        <row r="102">
          <cell r="G102" t="str">
            <v>吨</v>
          </cell>
        </row>
        <row r="102">
          <cell r="I102">
            <v>0.7017</v>
          </cell>
          <cell r="J102">
            <v>2800.75</v>
          </cell>
        </row>
        <row r="102">
          <cell r="O102">
            <v>0.7017</v>
          </cell>
        </row>
        <row r="102">
          <cell r="Z102">
            <v>1929.675</v>
          </cell>
        </row>
        <row r="103">
          <cell r="A103">
            <v>98</v>
          </cell>
          <cell r="B103" t="str">
            <v>0606060018</v>
          </cell>
        </row>
        <row r="103">
          <cell r="D103" t="str">
            <v>镀锌钢板</v>
          </cell>
          <cell r="E103" t="str">
            <v>δ=3</v>
          </cell>
        </row>
        <row r="103">
          <cell r="G103" t="str">
            <v>吨</v>
          </cell>
        </row>
        <row r="103">
          <cell r="I103">
            <v>0.0001</v>
          </cell>
          <cell r="J103">
            <v>0.45</v>
          </cell>
        </row>
        <row r="103">
          <cell r="O103">
            <v>0.0001</v>
          </cell>
        </row>
        <row r="103">
          <cell r="Z103">
            <v>0.275</v>
          </cell>
        </row>
        <row r="104">
          <cell r="A104">
            <v>99</v>
          </cell>
          <cell r="B104" t="str">
            <v>0606060028</v>
          </cell>
        </row>
        <row r="104">
          <cell r="D104" t="str">
            <v>镀锌钢板Q235B</v>
          </cell>
          <cell r="E104" t="str">
            <v>2.5*1250</v>
          </cell>
        </row>
        <row r="104">
          <cell r="G104" t="str">
            <v>吨</v>
          </cell>
        </row>
        <row r="104">
          <cell r="I104">
            <v>0.36</v>
          </cell>
          <cell r="J104">
            <v>1449.56</v>
          </cell>
        </row>
        <row r="104">
          <cell r="O104">
            <v>0.36</v>
          </cell>
        </row>
        <row r="104">
          <cell r="Z104">
            <v>990</v>
          </cell>
        </row>
        <row r="105">
          <cell r="A105">
            <v>100</v>
          </cell>
          <cell r="B105" t="str">
            <v>0606080183</v>
          </cell>
        </row>
        <row r="105">
          <cell r="D105" t="str">
            <v>热卷板Q235B</v>
          </cell>
          <cell r="E105" t="str">
            <v>1.5*1250</v>
          </cell>
        </row>
        <row r="105">
          <cell r="G105" t="str">
            <v>吨</v>
          </cell>
        </row>
        <row r="105">
          <cell r="I105">
            <v>0</v>
          </cell>
          <cell r="J105">
            <v>73.05</v>
          </cell>
        </row>
        <row r="105">
          <cell r="O105">
            <v>0</v>
          </cell>
        </row>
        <row r="105">
          <cell r="Z105">
            <v>0</v>
          </cell>
        </row>
        <row r="106">
          <cell r="A106">
            <v>101</v>
          </cell>
          <cell r="B106" t="str">
            <v>0606104086</v>
          </cell>
        </row>
        <row r="106">
          <cell r="D106" t="str">
            <v>开平板Q235B</v>
          </cell>
          <cell r="E106" t="str">
            <v>2*1250</v>
          </cell>
        </row>
        <row r="106">
          <cell r="G106" t="str">
            <v>吨</v>
          </cell>
        </row>
        <row r="106">
          <cell r="I106">
            <v>0.3955</v>
          </cell>
          <cell r="J106">
            <v>1382.5</v>
          </cell>
        </row>
        <row r="106">
          <cell r="O106">
            <v>0.3955</v>
          </cell>
        </row>
        <row r="106">
          <cell r="Z106">
            <v>1087.625</v>
          </cell>
        </row>
        <row r="107">
          <cell r="A107">
            <v>102</v>
          </cell>
          <cell r="B107" t="str">
            <v>0606104087</v>
          </cell>
        </row>
        <row r="107">
          <cell r="D107" t="str">
            <v>开平板Q235B</v>
          </cell>
          <cell r="E107" t="str">
            <v>3*1250</v>
          </cell>
        </row>
        <row r="107">
          <cell r="G107" t="str">
            <v>吨</v>
          </cell>
        </row>
        <row r="107">
          <cell r="I107">
            <v>0.0883</v>
          </cell>
          <cell r="J107">
            <v>320.93</v>
          </cell>
        </row>
        <row r="107">
          <cell r="O107">
            <v>0.0883</v>
          </cell>
        </row>
        <row r="107">
          <cell r="Z107">
            <v>242.825</v>
          </cell>
        </row>
        <row r="108">
          <cell r="A108">
            <v>103</v>
          </cell>
          <cell r="B108" t="str">
            <v>0606104122</v>
          </cell>
        </row>
        <row r="108">
          <cell r="D108" t="str">
            <v>开平板Q235B</v>
          </cell>
          <cell r="E108" t="str">
            <v>4*1500 </v>
          </cell>
        </row>
        <row r="108">
          <cell r="G108" t="str">
            <v>公斤（千克）</v>
          </cell>
        </row>
        <row r="108">
          <cell r="I108">
            <v>706.5</v>
          </cell>
          <cell r="J108">
            <v>2313.32</v>
          </cell>
        </row>
        <row r="108">
          <cell r="O108">
            <v>0</v>
          </cell>
        </row>
        <row r="108">
          <cell r="Z108">
            <v>0</v>
          </cell>
        </row>
        <row r="109">
          <cell r="A109">
            <v>104</v>
          </cell>
          <cell r="B109" t="str">
            <v>0606990342</v>
          </cell>
        </row>
        <row r="109">
          <cell r="D109" t="str">
            <v>不锈钢板</v>
          </cell>
        </row>
        <row r="109">
          <cell r="G109" t="str">
            <v>吨</v>
          </cell>
        </row>
        <row r="109">
          <cell r="I109">
            <v>0</v>
          </cell>
          <cell r="J109">
            <v>1.15</v>
          </cell>
        </row>
        <row r="109">
          <cell r="O109">
            <v>0</v>
          </cell>
        </row>
        <row r="109">
          <cell r="Z109">
            <v>0</v>
          </cell>
        </row>
        <row r="110">
          <cell r="A110">
            <v>105</v>
          </cell>
          <cell r="B110" t="str">
            <v>0606990546</v>
          </cell>
        </row>
        <row r="110">
          <cell r="D110" t="str">
            <v>格栅板</v>
          </cell>
        </row>
        <row r="110">
          <cell r="G110" t="str">
            <v>块</v>
          </cell>
        </row>
        <row r="110">
          <cell r="I110">
            <v>28</v>
          </cell>
          <cell r="J110">
            <v>835.17</v>
          </cell>
        </row>
        <row r="110">
          <cell r="O110">
            <v>0</v>
          </cell>
        </row>
        <row r="110">
          <cell r="Z110">
            <v>0</v>
          </cell>
        </row>
        <row r="111">
          <cell r="A111">
            <v>106</v>
          </cell>
          <cell r="B111" t="str">
            <v>0606990606</v>
          </cell>
        </row>
        <row r="111">
          <cell r="D111" t="str">
            <v>带钢</v>
          </cell>
          <cell r="E111" t="str">
            <v>50*2Q235B</v>
          </cell>
        </row>
        <row r="111">
          <cell r="G111" t="str">
            <v>米</v>
          </cell>
        </row>
        <row r="111">
          <cell r="I111">
            <v>243</v>
          </cell>
          <cell r="J111">
            <v>271.65</v>
          </cell>
        </row>
        <row r="111">
          <cell r="O111">
            <v>0</v>
          </cell>
        </row>
        <row r="111">
          <cell r="Z111">
            <v>0</v>
          </cell>
        </row>
        <row r="112">
          <cell r="A112">
            <v>107</v>
          </cell>
          <cell r="B112" t="str">
            <v>0607010010</v>
          </cell>
        </row>
        <row r="112">
          <cell r="D112" t="str">
            <v>扁钢</v>
          </cell>
          <cell r="E112" t="str">
            <v>-50*3</v>
          </cell>
        </row>
        <row r="112">
          <cell r="G112" t="str">
            <v>吨</v>
          </cell>
        </row>
        <row r="112">
          <cell r="I112">
            <v>0.2055</v>
          </cell>
          <cell r="J112">
            <v>827.72</v>
          </cell>
        </row>
        <row r="112">
          <cell r="O112">
            <v>0.2055</v>
          </cell>
        </row>
        <row r="112">
          <cell r="Z112">
            <v>565.125</v>
          </cell>
        </row>
        <row r="113">
          <cell r="A113">
            <v>108</v>
          </cell>
          <cell r="B113" t="str">
            <v>0607020007</v>
          </cell>
        </row>
        <row r="113">
          <cell r="D113" t="str">
            <v>镀锌扁钢</v>
          </cell>
          <cell r="E113" t="str">
            <v>-40*4</v>
          </cell>
        </row>
        <row r="113">
          <cell r="G113" t="str">
            <v>吨</v>
          </cell>
        </row>
        <row r="113">
          <cell r="I113">
            <v>0.235</v>
          </cell>
          <cell r="J113">
            <v>1059.4</v>
          </cell>
        </row>
        <row r="113">
          <cell r="O113">
            <v>0.235</v>
          </cell>
        </row>
        <row r="113">
          <cell r="Z113">
            <v>646.25</v>
          </cell>
        </row>
        <row r="114">
          <cell r="A114">
            <v>109</v>
          </cell>
          <cell r="B114" t="str">
            <v>0609010005</v>
          </cell>
        </row>
        <row r="114">
          <cell r="D114" t="str">
            <v>热轧槽钢 Q235B</v>
          </cell>
          <cell r="E114" t="str">
            <v>12#</v>
          </cell>
        </row>
        <row r="114">
          <cell r="G114" t="str">
            <v>吨</v>
          </cell>
        </row>
        <row r="114">
          <cell r="I114">
            <v>3.9044</v>
          </cell>
          <cell r="J114">
            <v>14559.38</v>
          </cell>
        </row>
        <row r="114">
          <cell r="O114">
            <v>3.9044</v>
          </cell>
        </row>
        <row r="114">
          <cell r="Z114">
            <v>10737.1</v>
          </cell>
        </row>
        <row r="115">
          <cell r="A115">
            <v>110</v>
          </cell>
          <cell r="B115" t="str">
            <v>0609010014</v>
          </cell>
        </row>
        <row r="115">
          <cell r="D115" t="str">
            <v>热轧槽钢 Q235B</v>
          </cell>
          <cell r="E115" t="str">
            <v>20#</v>
          </cell>
        </row>
        <row r="115">
          <cell r="G115" t="str">
            <v>吨</v>
          </cell>
        </row>
        <row r="115">
          <cell r="I115">
            <v>-0.0001</v>
          </cell>
          <cell r="J115">
            <v>-0.37</v>
          </cell>
        </row>
        <row r="115">
          <cell r="O115">
            <v>0</v>
          </cell>
        </row>
        <row r="115">
          <cell r="Z115">
            <v>0</v>
          </cell>
        </row>
        <row r="116">
          <cell r="A116">
            <v>111</v>
          </cell>
          <cell r="B116" t="str">
            <v>0609010019</v>
          </cell>
        </row>
        <row r="116">
          <cell r="D116" t="str">
            <v>热轧槽钢 Q235B</v>
          </cell>
          <cell r="E116" t="str">
            <v>25a</v>
          </cell>
        </row>
        <row r="116">
          <cell r="G116" t="str">
            <v>吨</v>
          </cell>
        </row>
        <row r="116">
          <cell r="I116">
            <v>1.512</v>
          </cell>
          <cell r="J116">
            <v>5683.03</v>
          </cell>
        </row>
        <row r="116">
          <cell r="O116">
            <v>1.512</v>
          </cell>
        </row>
        <row r="116">
          <cell r="Z116">
            <v>4158</v>
          </cell>
        </row>
        <row r="117">
          <cell r="A117">
            <v>112</v>
          </cell>
          <cell r="B117" t="str">
            <v>0609040005</v>
          </cell>
        </row>
        <row r="117">
          <cell r="D117" t="str">
            <v>普通槽钢</v>
          </cell>
          <cell r="E117" t="str">
            <v>[14a</v>
          </cell>
        </row>
        <row r="117">
          <cell r="G117" t="str">
            <v>吨</v>
          </cell>
        </row>
        <row r="117">
          <cell r="I117">
            <v>4.983</v>
          </cell>
          <cell r="J117">
            <v>18620.97</v>
          </cell>
        </row>
        <row r="117">
          <cell r="O117">
            <v>4.983</v>
          </cell>
        </row>
        <row r="117">
          <cell r="Z117">
            <v>13703.25</v>
          </cell>
        </row>
        <row r="118">
          <cell r="A118">
            <v>113</v>
          </cell>
          <cell r="B118" t="str">
            <v>0609040042</v>
          </cell>
        </row>
        <row r="118">
          <cell r="D118" t="str">
            <v>槽钢</v>
          </cell>
          <cell r="E118" t="str">
            <v>10#</v>
          </cell>
        </row>
        <row r="118">
          <cell r="G118" t="str">
            <v>吨</v>
          </cell>
        </row>
        <row r="118">
          <cell r="I118">
            <v>0.06</v>
          </cell>
          <cell r="J118">
            <v>220.35</v>
          </cell>
        </row>
        <row r="118">
          <cell r="O118">
            <v>0.06</v>
          </cell>
        </row>
        <row r="118">
          <cell r="Z118">
            <v>165</v>
          </cell>
        </row>
        <row r="119">
          <cell r="A119">
            <v>114</v>
          </cell>
          <cell r="B119" t="str">
            <v>0610010032</v>
          </cell>
        </row>
        <row r="119">
          <cell r="D119" t="str">
            <v>热轧等边角钢 Q235B</v>
          </cell>
          <cell r="E119" t="str">
            <v>70*5</v>
          </cell>
        </row>
        <row r="119">
          <cell r="G119" t="str">
            <v>吨</v>
          </cell>
        </row>
        <row r="119">
          <cell r="I119">
            <v>0.128</v>
          </cell>
          <cell r="J119">
            <v>705.61</v>
          </cell>
        </row>
        <row r="119">
          <cell r="O119">
            <v>0.128</v>
          </cell>
        </row>
        <row r="119">
          <cell r="Z119">
            <v>352</v>
          </cell>
        </row>
        <row r="120">
          <cell r="A120">
            <v>115</v>
          </cell>
          <cell r="B120" t="str">
            <v>0610020022</v>
          </cell>
        </row>
        <row r="120">
          <cell r="D120" t="str">
            <v>热轧不等边角钢 Q235B</v>
          </cell>
          <cell r="E120" t="str">
            <v>L75*50*5</v>
          </cell>
        </row>
        <row r="120">
          <cell r="G120" t="str">
            <v>吨</v>
          </cell>
        </row>
        <row r="120">
          <cell r="I120">
            <v>0.464</v>
          </cell>
          <cell r="J120">
            <v>0</v>
          </cell>
        </row>
        <row r="120">
          <cell r="O120">
            <v>0.464</v>
          </cell>
        </row>
        <row r="120">
          <cell r="Z120">
            <v>1276</v>
          </cell>
        </row>
        <row r="121">
          <cell r="A121">
            <v>116</v>
          </cell>
          <cell r="B121" t="str">
            <v>0610020050</v>
          </cell>
        </row>
        <row r="121">
          <cell r="D121" t="str">
            <v>热轧不等边角钢 Q235B</v>
          </cell>
          <cell r="E121" t="str">
            <v>L140*90*8</v>
          </cell>
        </row>
        <row r="121">
          <cell r="G121" t="str">
            <v>吨</v>
          </cell>
        </row>
        <row r="121">
          <cell r="I121">
            <v>0.086</v>
          </cell>
          <cell r="J121">
            <v>493.28</v>
          </cell>
        </row>
        <row r="121">
          <cell r="O121">
            <v>0.086</v>
          </cell>
        </row>
        <row r="121">
          <cell r="Z121">
            <v>236.5</v>
          </cell>
        </row>
        <row r="122">
          <cell r="A122">
            <v>117</v>
          </cell>
          <cell r="B122" t="str">
            <v>0610020101</v>
          </cell>
        </row>
        <row r="122">
          <cell r="D122" t="str">
            <v>热轧不等边角钢 Q345B</v>
          </cell>
          <cell r="E122" t="str">
            <v>L100*63*8</v>
          </cell>
        </row>
        <row r="122">
          <cell r="G122" t="str">
            <v>吨</v>
          </cell>
        </row>
        <row r="122">
          <cell r="I122">
            <v>0</v>
          </cell>
          <cell r="J122">
            <v>622.22</v>
          </cell>
        </row>
        <row r="122">
          <cell r="O122">
            <v>0</v>
          </cell>
        </row>
        <row r="122">
          <cell r="Z122">
            <v>0</v>
          </cell>
        </row>
        <row r="123">
          <cell r="A123">
            <v>118</v>
          </cell>
          <cell r="B123" t="str">
            <v>0610040008</v>
          </cell>
        </row>
        <row r="123">
          <cell r="D123" t="str">
            <v>镀锌角钢</v>
          </cell>
          <cell r="E123" t="str">
            <v>50*50*5</v>
          </cell>
        </row>
        <row r="123">
          <cell r="G123" t="str">
            <v>吨</v>
          </cell>
        </row>
        <row r="123">
          <cell r="I123">
            <v>0.2001</v>
          </cell>
          <cell r="J123">
            <v>570.85</v>
          </cell>
        </row>
        <row r="123">
          <cell r="O123">
            <v>0</v>
          </cell>
        </row>
        <row r="123">
          <cell r="Z123">
            <v>0</v>
          </cell>
        </row>
        <row r="124">
          <cell r="A124">
            <v>119</v>
          </cell>
          <cell r="B124" t="str">
            <v>06120053</v>
          </cell>
        </row>
        <row r="124">
          <cell r="D124" t="str">
            <v>螺栓</v>
          </cell>
        </row>
        <row r="124">
          <cell r="G124" t="str">
            <v>套</v>
          </cell>
        </row>
        <row r="124">
          <cell r="I124">
            <v>12</v>
          </cell>
          <cell r="J124">
            <v>424.78</v>
          </cell>
        </row>
        <row r="124">
          <cell r="O124">
            <v>12</v>
          </cell>
        </row>
        <row r="124">
          <cell r="Z124">
            <v>212.389998</v>
          </cell>
        </row>
        <row r="125">
          <cell r="A125">
            <v>120</v>
          </cell>
          <cell r="B125" t="str">
            <v>06150016</v>
          </cell>
        </row>
        <row r="125">
          <cell r="D125" t="str">
            <v>余料</v>
          </cell>
        </row>
        <row r="125">
          <cell r="G125" t="str">
            <v>吨</v>
          </cell>
        </row>
        <row r="125">
          <cell r="I125">
            <v>29.163</v>
          </cell>
          <cell r="J125">
            <v>87796.98</v>
          </cell>
        </row>
        <row r="125">
          <cell r="O125">
            <v>10.857</v>
          </cell>
        </row>
        <row r="125">
          <cell r="Z125">
            <v>29856.75</v>
          </cell>
        </row>
        <row r="126">
          <cell r="A126">
            <v>121</v>
          </cell>
          <cell r="B126" t="str">
            <v>06150037</v>
          </cell>
        </row>
        <row r="126">
          <cell r="D126" t="str">
            <v>铁件</v>
          </cell>
          <cell r="E126" t="str">
            <v>澳标MT007</v>
          </cell>
        </row>
        <row r="126">
          <cell r="G126" t="str">
            <v>件</v>
          </cell>
        </row>
        <row r="126">
          <cell r="I126">
            <v>38</v>
          </cell>
          <cell r="J126">
            <v>193.28</v>
          </cell>
        </row>
        <row r="126">
          <cell r="O126">
            <v>38</v>
          </cell>
        </row>
        <row r="126">
          <cell r="Z126">
            <v>96.640004</v>
          </cell>
        </row>
        <row r="127">
          <cell r="A127">
            <v>122</v>
          </cell>
          <cell r="B127" t="str">
            <v>06150128</v>
          </cell>
        </row>
        <row r="127">
          <cell r="D127" t="str">
            <v>彩钢瓦</v>
          </cell>
        </row>
        <row r="127">
          <cell r="G127" t="str">
            <v>米</v>
          </cell>
        </row>
        <row r="127">
          <cell r="I127">
            <v>24.8</v>
          </cell>
          <cell r="J127">
            <v>1433.23</v>
          </cell>
        </row>
        <row r="127">
          <cell r="O127">
            <v>24.8</v>
          </cell>
        </row>
        <row r="127">
          <cell r="Z127">
            <v>716.6149968</v>
          </cell>
        </row>
        <row r="128">
          <cell r="A128">
            <v>123</v>
          </cell>
          <cell r="B128" t="str">
            <v>0702010007</v>
          </cell>
        </row>
        <row r="128">
          <cell r="D128" t="str">
            <v>埋弧焊丝</v>
          </cell>
          <cell r="E128" t="str">
            <v>H08MNA  φ4</v>
          </cell>
        </row>
        <row r="128">
          <cell r="G128" t="str">
            <v>公斤（千克）</v>
          </cell>
        </row>
        <row r="128">
          <cell r="I128">
            <v>925</v>
          </cell>
          <cell r="J128">
            <v>4502.21</v>
          </cell>
        </row>
        <row r="128">
          <cell r="O128">
            <v>875</v>
          </cell>
        </row>
        <row r="128">
          <cell r="Z128">
            <v>2129.423625</v>
          </cell>
        </row>
        <row r="129">
          <cell r="A129">
            <v>124</v>
          </cell>
          <cell r="B129" t="str">
            <v>0702050009</v>
          </cell>
        </row>
        <row r="129">
          <cell r="D129" t="str">
            <v>药芯焊丝</v>
          </cell>
          <cell r="E129" t="str">
            <v>E71T-1 ∮1.2</v>
          </cell>
        </row>
        <row r="129">
          <cell r="G129" t="str">
            <v>公斤（千克）</v>
          </cell>
        </row>
        <row r="129">
          <cell r="I129">
            <v>0</v>
          </cell>
          <cell r="J129">
            <v>14.24</v>
          </cell>
        </row>
        <row r="129">
          <cell r="O129">
            <v>0</v>
          </cell>
        </row>
        <row r="129">
          <cell r="Z129">
            <v>0</v>
          </cell>
        </row>
        <row r="130">
          <cell r="A130">
            <v>125</v>
          </cell>
          <cell r="B130" t="str">
            <v>0702070001</v>
          </cell>
        </row>
        <row r="130">
          <cell r="D130" t="str">
            <v>焊锡丝</v>
          </cell>
          <cell r="E130" t="str">
            <v>φ1.2</v>
          </cell>
        </row>
        <row r="130">
          <cell r="G130" t="str">
            <v>件</v>
          </cell>
        </row>
        <row r="130">
          <cell r="I130">
            <v>1</v>
          </cell>
          <cell r="J130">
            <v>41.59</v>
          </cell>
        </row>
        <row r="130">
          <cell r="O130">
            <v>1</v>
          </cell>
        </row>
        <row r="130">
          <cell r="Z130">
            <v>20.795</v>
          </cell>
        </row>
        <row r="131">
          <cell r="A131">
            <v>126</v>
          </cell>
          <cell r="B131" t="str">
            <v>0702070004</v>
          </cell>
        </row>
        <row r="131">
          <cell r="D131" t="str">
            <v>焊锡膏</v>
          </cell>
        </row>
        <row r="131">
          <cell r="G131" t="str">
            <v>件</v>
          </cell>
        </row>
        <row r="131">
          <cell r="I131">
            <v>1</v>
          </cell>
          <cell r="J131">
            <v>2.56</v>
          </cell>
        </row>
        <row r="131">
          <cell r="O131">
            <v>1</v>
          </cell>
        </row>
        <row r="131">
          <cell r="Z131">
            <v>1.28</v>
          </cell>
        </row>
        <row r="132">
          <cell r="A132">
            <v>127</v>
          </cell>
          <cell r="B132" t="str">
            <v>0702070005</v>
          </cell>
        </row>
        <row r="132">
          <cell r="D132" t="str">
            <v>焊锡条</v>
          </cell>
        </row>
        <row r="132">
          <cell r="G132" t="str">
            <v>件</v>
          </cell>
        </row>
        <row r="132">
          <cell r="I132">
            <v>2</v>
          </cell>
          <cell r="J132">
            <v>51.35</v>
          </cell>
        </row>
        <row r="132">
          <cell r="O132">
            <v>2</v>
          </cell>
        </row>
        <row r="132">
          <cell r="Z132">
            <v>25.675</v>
          </cell>
        </row>
        <row r="133">
          <cell r="A133">
            <v>128</v>
          </cell>
          <cell r="B133" t="str">
            <v>0702080009</v>
          </cell>
        </row>
        <row r="133">
          <cell r="D133" t="str">
            <v>气保焊丝</v>
          </cell>
          <cell r="E133" t="str">
            <v>φ1.0</v>
          </cell>
        </row>
        <row r="133">
          <cell r="G133" t="str">
            <v>公斤（千克）</v>
          </cell>
        </row>
        <row r="133">
          <cell r="I133">
            <v>60</v>
          </cell>
          <cell r="J133">
            <v>358.41</v>
          </cell>
        </row>
        <row r="133">
          <cell r="O133">
            <v>60</v>
          </cell>
        </row>
        <row r="133">
          <cell r="Z133">
            <v>179.205</v>
          </cell>
        </row>
        <row r="134">
          <cell r="A134">
            <v>129</v>
          </cell>
          <cell r="B134" t="str">
            <v>0703010025</v>
          </cell>
        </row>
        <row r="134">
          <cell r="D134" t="str">
            <v>埋弧焊剂</v>
          </cell>
          <cell r="E134" t="str">
            <v>SJ101Q</v>
          </cell>
        </row>
        <row r="134">
          <cell r="G134" t="str">
            <v>公斤（千克）</v>
          </cell>
        </row>
        <row r="134">
          <cell r="I134">
            <v>635</v>
          </cell>
          <cell r="J134">
            <v>1742.04</v>
          </cell>
        </row>
        <row r="134">
          <cell r="O134">
            <v>635</v>
          </cell>
        </row>
        <row r="134">
          <cell r="Z134">
            <v>871.019975</v>
          </cell>
        </row>
        <row r="135">
          <cell r="A135">
            <v>130</v>
          </cell>
          <cell r="B135" t="str">
            <v>0704010022</v>
          </cell>
        </row>
        <row r="135">
          <cell r="D135" t="str">
            <v>铁丝</v>
          </cell>
          <cell r="E135" t="str">
            <v>#16</v>
          </cell>
        </row>
        <row r="135">
          <cell r="G135" t="str">
            <v>公斤（千克）</v>
          </cell>
        </row>
        <row r="135">
          <cell r="I135">
            <v>4</v>
          </cell>
          <cell r="J135">
            <v>59.26</v>
          </cell>
        </row>
        <row r="135">
          <cell r="O135">
            <v>3</v>
          </cell>
        </row>
        <row r="135">
          <cell r="Z135">
            <v>22.2225</v>
          </cell>
        </row>
        <row r="136">
          <cell r="A136">
            <v>131</v>
          </cell>
          <cell r="B136" t="str">
            <v>0704020002</v>
          </cell>
        </row>
        <row r="136">
          <cell r="D136" t="str">
            <v>钢丝</v>
          </cell>
          <cell r="E136" t="str">
            <v>12#</v>
          </cell>
        </row>
        <row r="136">
          <cell r="G136" t="str">
            <v>公斤（千克）</v>
          </cell>
        </row>
        <row r="136">
          <cell r="I136">
            <v>1.5</v>
          </cell>
          <cell r="J136">
            <v>21.77</v>
          </cell>
        </row>
        <row r="136">
          <cell r="O136">
            <v>1.5</v>
          </cell>
        </row>
        <row r="136">
          <cell r="Z136">
            <v>10.88499975</v>
          </cell>
        </row>
        <row r="137">
          <cell r="A137">
            <v>132</v>
          </cell>
          <cell r="B137" t="str">
            <v>0705010046</v>
          </cell>
        </row>
        <row r="137">
          <cell r="D137" t="str">
            <v>铁钉</v>
          </cell>
          <cell r="E137" t="str">
            <v>50mm</v>
          </cell>
        </row>
        <row r="137">
          <cell r="G137" t="str">
            <v>件</v>
          </cell>
        </row>
        <row r="137">
          <cell r="I137">
            <v>2100</v>
          </cell>
          <cell r="J137">
            <v>210</v>
          </cell>
        </row>
        <row r="137">
          <cell r="O137">
            <v>2100</v>
          </cell>
        </row>
        <row r="137">
          <cell r="Z137">
            <v>105</v>
          </cell>
        </row>
        <row r="138">
          <cell r="A138">
            <v>133</v>
          </cell>
          <cell r="B138" t="str">
            <v>0705010047</v>
          </cell>
        </row>
        <row r="138">
          <cell r="D138" t="str">
            <v>钢钉</v>
          </cell>
          <cell r="E138" t="str">
            <v>70mm</v>
          </cell>
        </row>
        <row r="138">
          <cell r="G138" t="str">
            <v>件</v>
          </cell>
        </row>
        <row r="138">
          <cell r="I138">
            <v>2224</v>
          </cell>
          <cell r="J138">
            <v>192.64</v>
          </cell>
        </row>
        <row r="138">
          <cell r="O138">
            <v>2224</v>
          </cell>
        </row>
        <row r="138">
          <cell r="Z138">
            <v>96.320328</v>
          </cell>
        </row>
        <row r="139">
          <cell r="A139">
            <v>134</v>
          </cell>
          <cell r="B139" t="str">
            <v>0705010048</v>
          </cell>
        </row>
        <row r="139">
          <cell r="D139" t="str">
            <v>钢钉</v>
          </cell>
          <cell r="E139" t="str">
            <v>50mm</v>
          </cell>
        </row>
        <row r="139">
          <cell r="G139" t="str">
            <v>件</v>
          </cell>
        </row>
        <row r="139">
          <cell r="I139">
            <v>1798</v>
          </cell>
          <cell r="J139">
            <v>179.8</v>
          </cell>
        </row>
        <row r="139">
          <cell r="O139">
            <v>1798</v>
          </cell>
        </row>
        <row r="139">
          <cell r="Z139">
            <v>89.9</v>
          </cell>
        </row>
        <row r="140">
          <cell r="A140">
            <v>135</v>
          </cell>
          <cell r="B140" t="str">
            <v>0705010191</v>
          </cell>
        </row>
        <row r="140">
          <cell r="D140" t="str">
            <v>沉头钻尾钉</v>
          </cell>
          <cell r="E140" t="str">
            <v>3.5*55 </v>
          </cell>
        </row>
        <row r="140">
          <cell r="G140" t="str">
            <v>个</v>
          </cell>
        </row>
        <row r="140">
          <cell r="I140">
            <v>1500</v>
          </cell>
          <cell r="J140">
            <v>117.42</v>
          </cell>
        </row>
        <row r="140">
          <cell r="O140">
            <v>0</v>
          </cell>
        </row>
        <row r="140">
          <cell r="Z140">
            <v>0</v>
          </cell>
        </row>
        <row r="141">
          <cell r="A141">
            <v>136</v>
          </cell>
          <cell r="B141" t="str">
            <v>0705020165</v>
          </cell>
        </row>
        <row r="141">
          <cell r="D141" t="str">
            <v>拉铆钉</v>
          </cell>
          <cell r="E141" t="str">
            <v>4*12</v>
          </cell>
        </row>
        <row r="141">
          <cell r="G141" t="str">
            <v>件</v>
          </cell>
        </row>
        <row r="141">
          <cell r="I141">
            <v>0</v>
          </cell>
          <cell r="J141">
            <v>-11.04</v>
          </cell>
        </row>
        <row r="141">
          <cell r="O141">
            <v>0</v>
          </cell>
        </row>
        <row r="141">
          <cell r="Z141">
            <v>0</v>
          </cell>
        </row>
        <row r="142">
          <cell r="A142">
            <v>137</v>
          </cell>
          <cell r="B142" t="str">
            <v>0705020167</v>
          </cell>
        </row>
        <row r="142">
          <cell r="D142" t="str">
            <v>拉铆钉</v>
          </cell>
        </row>
        <row r="142">
          <cell r="G142" t="str">
            <v>个</v>
          </cell>
        </row>
        <row r="142">
          <cell r="I142">
            <v>460</v>
          </cell>
          <cell r="J142">
            <v>16.28</v>
          </cell>
        </row>
        <row r="142">
          <cell r="O142">
            <v>460</v>
          </cell>
        </row>
        <row r="142">
          <cell r="Z142">
            <v>8.13993</v>
          </cell>
        </row>
        <row r="143">
          <cell r="A143">
            <v>138</v>
          </cell>
          <cell r="B143" t="str">
            <v>0705030083</v>
          </cell>
        </row>
        <row r="143">
          <cell r="D143" t="str">
            <v>沉头钻尾螺丝</v>
          </cell>
          <cell r="E143" t="str">
            <v>4*30</v>
          </cell>
        </row>
        <row r="143">
          <cell r="G143" t="str">
            <v>件</v>
          </cell>
        </row>
        <row r="143">
          <cell r="I143">
            <v>0</v>
          </cell>
          <cell r="J143">
            <v>64.09</v>
          </cell>
        </row>
        <row r="143">
          <cell r="O143">
            <v>0</v>
          </cell>
        </row>
        <row r="143">
          <cell r="Z143">
            <v>0</v>
          </cell>
        </row>
        <row r="144">
          <cell r="A144">
            <v>139</v>
          </cell>
          <cell r="B144" t="str">
            <v>0705030113</v>
          </cell>
        </row>
        <row r="144">
          <cell r="D144" t="str">
            <v>外六角燕尾螺丝</v>
          </cell>
          <cell r="E144" t="str">
            <v>北塔5.5*38</v>
          </cell>
        </row>
        <row r="144">
          <cell r="G144" t="str">
            <v>个</v>
          </cell>
        </row>
        <row r="144">
          <cell r="I144">
            <v>21</v>
          </cell>
          <cell r="J144">
            <v>1123.02</v>
          </cell>
        </row>
        <row r="144">
          <cell r="O144">
            <v>21</v>
          </cell>
        </row>
        <row r="144">
          <cell r="Z144">
            <v>561.5100015</v>
          </cell>
        </row>
        <row r="145">
          <cell r="A145">
            <v>140</v>
          </cell>
          <cell r="B145" t="str">
            <v>0705030114</v>
          </cell>
        </row>
        <row r="145">
          <cell r="D145" t="str">
            <v>外六角燕尾螺丝</v>
          </cell>
          <cell r="E145" t="str">
            <v>北塔5.5*50</v>
          </cell>
        </row>
        <row r="145">
          <cell r="G145" t="str">
            <v>个</v>
          </cell>
        </row>
        <row r="145">
          <cell r="I145">
            <v>15</v>
          </cell>
          <cell r="J145">
            <v>976.28</v>
          </cell>
        </row>
        <row r="145">
          <cell r="O145">
            <v>15</v>
          </cell>
        </row>
        <row r="145">
          <cell r="Z145">
            <v>488.1399975</v>
          </cell>
        </row>
        <row r="146">
          <cell r="A146">
            <v>141</v>
          </cell>
          <cell r="B146" t="str">
            <v>0705060010</v>
          </cell>
        </row>
        <row r="146">
          <cell r="D146" t="str">
            <v>码钉</v>
          </cell>
          <cell r="E146" t="str">
            <v>J422</v>
          </cell>
        </row>
        <row r="146">
          <cell r="G146" t="str">
            <v>件</v>
          </cell>
        </row>
        <row r="146">
          <cell r="I146">
            <v>7</v>
          </cell>
          <cell r="J146">
            <v>72.17</v>
          </cell>
        </row>
        <row r="146">
          <cell r="O146">
            <v>7</v>
          </cell>
        </row>
        <row r="146">
          <cell r="Z146">
            <v>36.085</v>
          </cell>
        </row>
        <row r="147">
          <cell r="A147">
            <v>142</v>
          </cell>
          <cell r="B147" t="str">
            <v>0705060012</v>
          </cell>
        </row>
        <row r="147">
          <cell r="D147" t="str">
            <v>码钉</v>
          </cell>
          <cell r="E147" t="str">
            <v>1013J</v>
          </cell>
        </row>
        <row r="147">
          <cell r="G147" t="str">
            <v>件</v>
          </cell>
        </row>
        <row r="147">
          <cell r="I147">
            <v>14</v>
          </cell>
          <cell r="J147">
            <v>176.28</v>
          </cell>
        </row>
        <row r="147">
          <cell r="O147">
            <v>0</v>
          </cell>
        </row>
        <row r="147">
          <cell r="Z147">
            <v>0</v>
          </cell>
        </row>
        <row r="148">
          <cell r="A148">
            <v>143</v>
          </cell>
          <cell r="B148" t="str">
            <v>0705060020</v>
          </cell>
        </row>
        <row r="148">
          <cell r="D148" t="str">
            <v>纹钉</v>
          </cell>
          <cell r="E148" t="str">
            <v>15mm</v>
          </cell>
        </row>
        <row r="148">
          <cell r="G148" t="str">
            <v>件</v>
          </cell>
        </row>
        <row r="148">
          <cell r="I148">
            <v>21</v>
          </cell>
          <cell r="J148">
            <v>107.88</v>
          </cell>
        </row>
        <row r="148">
          <cell r="O148">
            <v>21</v>
          </cell>
        </row>
        <row r="148">
          <cell r="Z148">
            <v>53.9400015</v>
          </cell>
        </row>
        <row r="149">
          <cell r="A149">
            <v>144</v>
          </cell>
          <cell r="B149" t="str">
            <v>0705060025</v>
          </cell>
        </row>
        <row r="149">
          <cell r="D149" t="str">
            <v>直钉</v>
          </cell>
          <cell r="E149" t="str">
            <v>F15</v>
          </cell>
        </row>
        <row r="149">
          <cell r="G149" t="str">
            <v>盒</v>
          </cell>
        </row>
        <row r="149">
          <cell r="I149">
            <v>11</v>
          </cell>
          <cell r="J149">
            <v>55</v>
          </cell>
        </row>
        <row r="149">
          <cell r="O149">
            <v>11</v>
          </cell>
        </row>
        <row r="149">
          <cell r="Z149">
            <v>27.5</v>
          </cell>
        </row>
        <row r="150">
          <cell r="A150">
            <v>145</v>
          </cell>
          <cell r="B150" t="str">
            <v>0705060027</v>
          </cell>
        </row>
        <row r="150">
          <cell r="D150" t="str">
            <v>钢排钉</v>
          </cell>
          <cell r="E150" t="str">
            <v>ST-64</v>
          </cell>
        </row>
        <row r="150">
          <cell r="G150" t="str">
            <v>件</v>
          </cell>
        </row>
        <row r="150">
          <cell r="I150">
            <v>7</v>
          </cell>
          <cell r="J150">
            <v>89.75</v>
          </cell>
        </row>
        <row r="150">
          <cell r="O150">
            <v>7</v>
          </cell>
        </row>
        <row r="150">
          <cell r="Z150">
            <v>44.8750015</v>
          </cell>
        </row>
        <row r="151">
          <cell r="A151">
            <v>146</v>
          </cell>
          <cell r="B151" t="str">
            <v>0705060031</v>
          </cell>
        </row>
        <row r="151">
          <cell r="D151" t="str">
            <v>直钉</v>
          </cell>
          <cell r="E151" t="str">
            <v>F50</v>
          </cell>
        </row>
        <row r="151">
          <cell r="G151" t="str">
            <v>件</v>
          </cell>
        </row>
        <row r="151">
          <cell r="I151">
            <v>4</v>
          </cell>
          <cell r="J151">
            <v>22.08</v>
          </cell>
        </row>
        <row r="151">
          <cell r="O151">
            <v>4</v>
          </cell>
        </row>
        <row r="151">
          <cell r="Z151">
            <v>11.04</v>
          </cell>
        </row>
        <row r="152">
          <cell r="A152">
            <v>147</v>
          </cell>
          <cell r="B152" t="str">
            <v>0706010004</v>
          </cell>
        </row>
        <row r="152">
          <cell r="D152" t="str">
            <v>普通螺母</v>
          </cell>
          <cell r="E152" t="str">
            <v>M10</v>
          </cell>
        </row>
        <row r="152">
          <cell r="G152" t="str">
            <v>件</v>
          </cell>
        </row>
        <row r="152">
          <cell r="I152">
            <v>560</v>
          </cell>
          <cell r="J152">
            <v>113.21</v>
          </cell>
        </row>
        <row r="152">
          <cell r="O152">
            <v>560</v>
          </cell>
        </row>
        <row r="152">
          <cell r="Z152">
            <v>56.60508</v>
          </cell>
        </row>
        <row r="153">
          <cell r="A153">
            <v>148</v>
          </cell>
          <cell r="B153" t="str">
            <v>0706010005</v>
          </cell>
        </row>
        <row r="153">
          <cell r="D153" t="str">
            <v>普通螺母</v>
          </cell>
          <cell r="E153" t="str">
            <v>M12</v>
          </cell>
        </row>
        <row r="153">
          <cell r="G153" t="str">
            <v>件</v>
          </cell>
        </row>
        <row r="153">
          <cell r="I153">
            <v>32</v>
          </cell>
          <cell r="J153">
            <v>5.43</v>
          </cell>
        </row>
        <row r="153">
          <cell r="O153">
            <v>32</v>
          </cell>
        </row>
        <row r="153">
          <cell r="Z153">
            <v>2.715008</v>
          </cell>
        </row>
        <row r="154">
          <cell r="A154">
            <v>149</v>
          </cell>
          <cell r="B154" t="str">
            <v>0706010007</v>
          </cell>
        </row>
        <row r="154">
          <cell r="D154" t="str">
            <v>普通螺母</v>
          </cell>
          <cell r="E154" t="str">
            <v>M16</v>
          </cell>
        </row>
        <row r="154">
          <cell r="G154" t="str">
            <v>件</v>
          </cell>
        </row>
        <row r="154">
          <cell r="I154">
            <v>165</v>
          </cell>
          <cell r="J154">
            <v>40.3</v>
          </cell>
        </row>
        <row r="154">
          <cell r="O154">
            <v>165</v>
          </cell>
        </row>
        <row r="154">
          <cell r="Z154">
            <v>20.149965</v>
          </cell>
        </row>
        <row r="155">
          <cell r="A155">
            <v>150</v>
          </cell>
          <cell r="B155" t="str">
            <v>0706010009</v>
          </cell>
        </row>
        <row r="155">
          <cell r="D155" t="str">
            <v>普通螺母</v>
          </cell>
          <cell r="E155" t="str">
            <v>M20</v>
          </cell>
        </row>
        <row r="155">
          <cell r="G155" t="str">
            <v>件</v>
          </cell>
        </row>
        <row r="155">
          <cell r="I155">
            <v>455</v>
          </cell>
          <cell r="J155">
            <v>293.9</v>
          </cell>
        </row>
        <row r="155">
          <cell r="O155">
            <v>455</v>
          </cell>
        </row>
        <row r="155">
          <cell r="Z155">
            <v>146.949985</v>
          </cell>
        </row>
        <row r="156">
          <cell r="A156">
            <v>151</v>
          </cell>
          <cell r="B156" t="str">
            <v>0706010014</v>
          </cell>
        </row>
        <row r="156">
          <cell r="D156" t="str">
            <v>普通螺母</v>
          </cell>
          <cell r="E156" t="str">
            <v>M30</v>
          </cell>
        </row>
        <row r="156">
          <cell r="G156" t="str">
            <v>件</v>
          </cell>
        </row>
        <row r="156">
          <cell r="I156">
            <v>224</v>
          </cell>
          <cell r="J156">
            <v>216.83</v>
          </cell>
        </row>
        <row r="156">
          <cell r="O156">
            <v>224</v>
          </cell>
        </row>
        <row r="156">
          <cell r="Z156">
            <v>108.414992</v>
          </cell>
        </row>
        <row r="157">
          <cell r="A157">
            <v>152</v>
          </cell>
          <cell r="B157" t="str">
            <v>0706010081</v>
          </cell>
        </row>
        <row r="157">
          <cell r="D157" t="str">
            <v>高强螺母8.8级</v>
          </cell>
          <cell r="E157" t="str">
            <v>M6</v>
          </cell>
        </row>
        <row r="157">
          <cell r="G157" t="str">
            <v>件</v>
          </cell>
        </row>
        <row r="157">
          <cell r="I157">
            <v>8</v>
          </cell>
          <cell r="J157">
            <v>0.71</v>
          </cell>
        </row>
        <row r="157">
          <cell r="O157">
            <v>8</v>
          </cell>
        </row>
        <row r="157">
          <cell r="Z157">
            <v>0.355</v>
          </cell>
        </row>
        <row r="158">
          <cell r="A158">
            <v>153</v>
          </cell>
          <cell r="B158" t="str">
            <v>0706010089</v>
          </cell>
        </row>
        <row r="158">
          <cell r="D158" t="str">
            <v>高强螺母8.8级</v>
          </cell>
          <cell r="E158" t="str">
            <v>M22</v>
          </cell>
        </row>
        <row r="158">
          <cell r="G158" t="str">
            <v>件</v>
          </cell>
        </row>
        <row r="158">
          <cell r="I158">
            <v>9</v>
          </cell>
          <cell r="J158">
            <v>2.25</v>
          </cell>
        </row>
        <row r="158">
          <cell r="O158">
            <v>9</v>
          </cell>
        </row>
        <row r="158">
          <cell r="Z158">
            <v>1.125</v>
          </cell>
        </row>
        <row r="159">
          <cell r="A159">
            <v>154</v>
          </cell>
          <cell r="B159" t="str">
            <v>0706010133</v>
          </cell>
        </row>
        <row r="159">
          <cell r="D159" t="str">
            <v>高强螺母10.9级</v>
          </cell>
          <cell r="E159" t="str">
            <v>M16</v>
          </cell>
        </row>
        <row r="159">
          <cell r="G159" t="str">
            <v>件</v>
          </cell>
        </row>
        <row r="159">
          <cell r="I159">
            <v>65</v>
          </cell>
          <cell r="J159">
            <v>50.23</v>
          </cell>
        </row>
        <row r="159">
          <cell r="O159">
            <v>65</v>
          </cell>
        </row>
        <row r="159">
          <cell r="Z159">
            <v>25.1149925</v>
          </cell>
        </row>
        <row r="160">
          <cell r="A160">
            <v>155</v>
          </cell>
          <cell r="B160" t="str">
            <v>0706010205</v>
          </cell>
        </row>
        <row r="160">
          <cell r="D160" t="str">
            <v>镀锌螺母</v>
          </cell>
          <cell r="E160" t="str">
            <v>M20</v>
          </cell>
        </row>
        <row r="160">
          <cell r="G160" t="str">
            <v>件</v>
          </cell>
        </row>
        <row r="160">
          <cell r="I160">
            <v>78</v>
          </cell>
          <cell r="J160">
            <v>78</v>
          </cell>
        </row>
        <row r="160">
          <cell r="O160">
            <v>78</v>
          </cell>
        </row>
        <row r="160">
          <cell r="Z160">
            <v>39</v>
          </cell>
        </row>
        <row r="161">
          <cell r="A161">
            <v>156</v>
          </cell>
          <cell r="B161" t="str">
            <v>0706010357</v>
          </cell>
        </row>
        <row r="161">
          <cell r="D161" t="str">
            <v>螺钉防水帽</v>
          </cell>
        </row>
        <row r="161">
          <cell r="G161" t="str">
            <v>件</v>
          </cell>
        </row>
        <row r="161">
          <cell r="I161">
            <v>3500</v>
          </cell>
          <cell r="J161">
            <v>29.93</v>
          </cell>
        </row>
        <row r="161">
          <cell r="O161">
            <v>3500</v>
          </cell>
        </row>
        <row r="161">
          <cell r="Z161">
            <v>14.96425</v>
          </cell>
        </row>
        <row r="162">
          <cell r="A162">
            <v>157</v>
          </cell>
          <cell r="B162" t="str">
            <v>0706010376</v>
          </cell>
        </row>
        <row r="162">
          <cell r="D162" t="str">
            <v>8.8级镀锌螺栓</v>
          </cell>
          <cell r="E162" t="str">
            <v>M12*130</v>
          </cell>
        </row>
        <row r="162">
          <cell r="G162" t="str">
            <v>个</v>
          </cell>
        </row>
        <row r="162">
          <cell r="I162">
            <v>10</v>
          </cell>
          <cell r="J162">
            <v>74.79</v>
          </cell>
        </row>
        <row r="162">
          <cell r="O162">
            <v>10</v>
          </cell>
        </row>
        <row r="162">
          <cell r="Z162">
            <v>37.395</v>
          </cell>
        </row>
        <row r="163">
          <cell r="A163">
            <v>158</v>
          </cell>
          <cell r="B163" t="str">
            <v>0706010377</v>
          </cell>
        </row>
        <row r="163">
          <cell r="D163" t="str">
            <v>不锈钢十字沉头钻尾丝</v>
          </cell>
          <cell r="E163" t="str">
            <v>4.8*38</v>
          </cell>
        </row>
        <row r="163">
          <cell r="G163" t="str">
            <v>个</v>
          </cell>
        </row>
        <row r="163">
          <cell r="I163">
            <v>450</v>
          </cell>
          <cell r="J163">
            <v>42.31</v>
          </cell>
        </row>
        <row r="163">
          <cell r="O163">
            <v>450</v>
          </cell>
        </row>
        <row r="163">
          <cell r="Z163">
            <v>21.15495</v>
          </cell>
        </row>
        <row r="164">
          <cell r="A164">
            <v>159</v>
          </cell>
          <cell r="B164" t="str">
            <v>0706010378</v>
          </cell>
        </row>
        <row r="164">
          <cell r="D164" t="str">
            <v>不锈钢十字沉头钻尾丝</v>
          </cell>
          <cell r="E164" t="str">
            <v>4.2*45</v>
          </cell>
        </row>
        <row r="164">
          <cell r="G164" t="str">
            <v>个</v>
          </cell>
        </row>
        <row r="164">
          <cell r="I164">
            <v>1664</v>
          </cell>
          <cell r="J164">
            <v>794.9</v>
          </cell>
        </row>
        <row r="164">
          <cell r="O164">
            <v>1664</v>
          </cell>
        </row>
        <row r="164">
          <cell r="Z164">
            <v>397.449728</v>
          </cell>
        </row>
        <row r="165">
          <cell r="A165">
            <v>160</v>
          </cell>
          <cell r="B165" t="str">
            <v>0706020118</v>
          </cell>
        </row>
        <row r="165">
          <cell r="D165" t="str">
            <v>沉头螺栓</v>
          </cell>
          <cell r="E165" t="str">
            <v>M5*30</v>
          </cell>
        </row>
        <row r="165">
          <cell r="G165" t="str">
            <v>件</v>
          </cell>
        </row>
        <row r="165">
          <cell r="I165">
            <v>1670</v>
          </cell>
          <cell r="J165">
            <v>140.4</v>
          </cell>
        </row>
        <row r="165">
          <cell r="O165">
            <v>1670</v>
          </cell>
        </row>
        <row r="165">
          <cell r="Z165">
            <v>70.20012</v>
          </cell>
        </row>
        <row r="166">
          <cell r="A166">
            <v>161</v>
          </cell>
          <cell r="B166" t="str">
            <v>0706020497</v>
          </cell>
        </row>
        <row r="166">
          <cell r="D166" t="str">
            <v>双头螺栓(套)</v>
          </cell>
          <cell r="E166" t="str">
            <v>M16</v>
          </cell>
        </row>
        <row r="166">
          <cell r="G166" t="str">
            <v>套</v>
          </cell>
        </row>
        <row r="166">
          <cell r="I166">
            <v>43</v>
          </cell>
          <cell r="J166">
            <v>329.46</v>
          </cell>
        </row>
        <row r="166">
          <cell r="O166">
            <v>43</v>
          </cell>
        </row>
        <row r="166">
          <cell r="Z166">
            <v>164.72999</v>
          </cell>
        </row>
        <row r="167">
          <cell r="A167">
            <v>162</v>
          </cell>
          <cell r="B167" t="str">
            <v>0706020799</v>
          </cell>
        </row>
        <row r="167">
          <cell r="D167" t="str">
            <v>内六方高强螺栓</v>
          </cell>
          <cell r="E167" t="str">
            <v>M8*35</v>
          </cell>
        </row>
        <row r="167">
          <cell r="G167" t="str">
            <v>件</v>
          </cell>
        </row>
        <row r="167">
          <cell r="I167">
            <v>71</v>
          </cell>
          <cell r="J167">
            <v>10.65</v>
          </cell>
        </row>
        <row r="167">
          <cell r="O167">
            <v>71</v>
          </cell>
        </row>
        <row r="167">
          <cell r="Z167">
            <v>5.325</v>
          </cell>
        </row>
        <row r="168">
          <cell r="A168">
            <v>163</v>
          </cell>
          <cell r="B168" t="str">
            <v>0706021125</v>
          </cell>
        </row>
        <row r="168">
          <cell r="D168" t="str">
            <v>高强螺栓</v>
          </cell>
          <cell r="E168" t="str">
            <v>M16</v>
          </cell>
        </row>
        <row r="168">
          <cell r="G168" t="str">
            <v>套</v>
          </cell>
        </row>
        <row r="168">
          <cell r="I168">
            <v>0</v>
          </cell>
          <cell r="J168">
            <v>73.59</v>
          </cell>
        </row>
        <row r="168">
          <cell r="O168">
            <v>0</v>
          </cell>
        </row>
        <row r="168">
          <cell r="Z168">
            <v>0</v>
          </cell>
        </row>
        <row r="169">
          <cell r="A169">
            <v>164</v>
          </cell>
          <cell r="B169" t="str">
            <v>0706021139</v>
          </cell>
        </row>
        <row r="169">
          <cell r="D169" t="str">
            <v>普通螺栓</v>
          </cell>
          <cell r="E169" t="str">
            <v>18*120</v>
          </cell>
        </row>
        <row r="169">
          <cell r="G169" t="str">
            <v>套</v>
          </cell>
        </row>
        <row r="169">
          <cell r="I169">
            <v>4</v>
          </cell>
          <cell r="J169">
            <v>8.79</v>
          </cell>
        </row>
        <row r="169">
          <cell r="O169">
            <v>4</v>
          </cell>
        </row>
        <row r="169">
          <cell r="Z169">
            <v>4.395</v>
          </cell>
        </row>
        <row r="170">
          <cell r="A170">
            <v>165</v>
          </cell>
          <cell r="B170" t="str">
            <v>0706021148</v>
          </cell>
        </row>
        <row r="170">
          <cell r="D170" t="str">
            <v>镀锌螺栓</v>
          </cell>
          <cell r="E170" t="str">
            <v>12*30</v>
          </cell>
        </row>
        <row r="170">
          <cell r="G170" t="str">
            <v>套</v>
          </cell>
        </row>
        <row r="170">
          <cell r="I170">
            <v>79</v>
          </cell>
          <cell r="J170">
            <v>41.95</v>
          </cell>
        </row>
        <row r="170">
          <cell r="O170">
            <v>79</v>
          </cell>
        </row>
        <row r="170">
          <cell r="Z170">
            <v>20.9750135</v>
          </cell>
        </row>
        <row r="171">
          <cell r="A171">
            <v>166</v>
          </cell>
          <cell r="B171" t="str">
            <v>0706021258</v>
          </cell>
        </row>
        <row r="171">
          <cell r="D171" t="str">
            <v>内六角螺栓</v>
          </cell>
          <cell r="E171" t="str">
            <v>12*80</v>
          </cell>
        </row>
        <row r="171">
          <cell r="G171" t="str">
            <v>套</v>
          </cell>
        </row>
        <row r="171">
          <cell r="I171">
            <v>32</v>
          </cell>
          <cell r="J171">
            <v>28.21</v>
          </cell>
        </row>
        <row r="171">
          <cell r="O171">
            <v>32</v>
          </cell>
        </row>
        <row r="171">
          <cell r="Z171">
            <v>14.105008</v>
          </cell>
        </row>
        <row r="172">
          <cell r="A172">
            <v>167</v>
          </cell>
          <cell r="B172" t="str">
            <v>0706021542</v>
          </cell>
        </row>
        <row r="172">
          <cell r="D172" t="str">
            <v>内六方高强螺栓</v>
          </cell>
          <cell r="E172" t="str">
            <v>M10*90</v>
          </cell>
        </row>
        <row r="172">
          <cell r="G172" t="str">
            <v>件</v>
          </cell>
        </row>
        <row r="172">
          <cell r="I172">
            <v>0</v>
          </cell>
          <cell r="J172">
            <v>3.6</v>
          </cell>
        </row>
        <row r="172">
          <cell r="O172">
            <v>0</v>
          </cell>
        </row>
        <row r="172">
          <cell r="Z172">
            <v>0</v>
          </cell>
        </row>
        <row r="173">
          <cell r="A173">
            <v>168</v>
          </cell>
          <cell r="B173" t="str">
            <v>0706021552</v>
          </cell>
        </row>
        <row r="173">
          <cell r="D173" t="str">
            <v>内六方高强螺栓</v>
          </cell>
          <cell r="E173" t="str">
            <v>M16*40</v>
          </cell>
        </row>
        <row r="173">
          <cell r="G173" t="str">
            <v>件</v>
          </cell>
        </row>
        <row r="173">
          <cell r="I173">
            <v>43</v>
          </cell>
          <cell r="J173">
            <v>33.07</v>
          </cell>
        </row>
        <row r="173">
          <cell r="O173">
            <v>43</v>
          </cell>
        </row>
        <row r="173">
          <cell r="Z173">
            <v>16.535005</v>
          </cell>
        </row>
        <row r="174">
          <cell r="A174">
            <v>169</v>
          </cell>
          <cell r="B174" t="str">
            <v>0706021559</v>
          </cell>
        </row>
        <row r="174">
          <cell r="D174" t="str">
            <v>内六方高强螺栓</v>
          </cell>
          <cell r="E174" t="str">
            <v>M20*120</v>
          </cell>
        </row>
        <row r="174">
          <cell r="G174" t="str">
            <v>件</v>
          </cell>
        </row>
        <row r="174">
          <cell r="I174">
            <v>24</v>
          </cell>
          <cell r="J174">
            <v>98.34</v>
          </cell>
        </row>
        <row r="174">
          <cell r="O174">
            <v>24</v>
          </cell>
        </row>
        <row r="174">
          <cell r="Z174">
            <v>49.17</v>
          </cell>
        </row>
        <row r="175">
          <cell r="A175">
            <v>170</v>
          </cell>
          <cell r="B175" t="str">
            <v>0706021602</v>
          </cell>
        </row>
        <row r="175">
          <cell r="D175" t="str">
            <v>外六角螺栓</v>
          </cell>
          <cell r="E175" t="str">
            <v>M20*90</v>
          </cell>
        </row>
        <row r="175">
          <cell r="G175" t="str">
            <v>个</v>
          </cell>
        </row>
        <row r="175">
          <cell r="I175">
            <v>13</v>
          </cell>
          <cell r="J175">
            <v>31.72</v>
          </cell>
        </row>
        <row r="175">
          <cell r="O175">
            <v>13</v>
          </cell>
        </row>
        <row r="175">
          <cell r="Z175">
            <v>15.86</v>
          </cell>
        </row>
        <row r="176">
          <cell r="A176">
            <v>171</v>
          </cell>
          <cell r="B176" t="str">
            <v>0706021603</v>
          </cell>
        </row>
        <row r="176">
          <cell r="D176" t="str">
            <v>内六角螺栓</v>
          </cell>
          <cell r="E176" t="str">
            <v>M20*200</v>
          </cell>
        </row>
        <row r="176">
          <cell r="G176" t="str">
            <v>个</v>
          </cell>
        </row>
        <row r="176">
          <cell r="I176">
            <v>29</v>
          </cell>
          <cell r="J176">
            <v>347.01</v>
          </cell>
        </row>
        <row r="176">
          <cell r="O176">
            <v>29</v>
          </cell>
        </row>
        <row r="176">
          <cell r="Z176">
            <v>173.504999</v>
          </cell>
        </row>
        <row r="177">
          <cell r="A177">
            <v>172</v>
          </cell>
          <cell r="B177" t="str">
            <v>0706021656</v>
          </cell>
        </row>
        <row r="177">
          <cell r="D177" t="str">
            <v>内六角螺栓</v>
          </cell>
          <cell r="E177" t="str">
            <v>M16*35</v>
          </cell>
        </row>
        <row r="177">
          <cell r="G177" t="str">
            <v>件</v>
          </cell>
        </row>
        <row r="177">
          <cell r="I177">
            <v>33</v>
          </cell>
          <cell r="J177">
            <v>99</v>
          </cell>
        </row>
        <row r="177">
          <cell r="O177">
            <v>33</v>
          </cell>
        </row>
        <row r="177">
          <cell r="Z177">
            <v>49.5</v>
          </cell>
        </row>
        <row r="178">
          <cell r="A178">
            <v>173</v>
          </cell>
          <cell r="B178" t="str">
            <v>0706021657</v>
          </cell>
        </row>
        <row r="178">
          <cell r="D178" t="str">
            <v>内六角螺栓</v>
          </cell>
          <cell r="E178" t="str">
            <v>M16*30</v>
          </cell>
        </row>
        <row r="178">
          <cell r="G178" t="str">
            <v>件</v>
          </cell>
        </row>
        <row r="178">
          <cell r="I178">
            <v>15</v>
          </cell>
          <cell r="J178">
            <v>20.78</v>
          </cell>
        </row>
        <row r="178">
          <cell r="O178">
            <v>15</v>
          </cell>
        </row>
        <row r="178">
          <cell r="Z178">
            <v>10.3899975</v>
          </cell>
        </row>
        <row r="179">
          <cell r="A179">
            <v>174</v>
          </cell>
          <cell r="B179" t="str">
            <v>0706021658</v>
          </cell>
        </row>
        <row r="179">
          <cell r="D179" t="str">
            <v>内六角螺栓</v>
          </cell>
          <cell r="E179" t="str">
            <v>M14*30</v>
          </cell>
        </row>
        <row r="179">
          <cell r="G179" t="str">
            <v>件</v>
          </cell>
        </row>
        <row r="179">
          <cell r="I179">
            <v>9</v>
          </cell>
          <cell r="J179">
            <v>6.8</v>
          </cell>
        </row>
        <row r="179">
          <cell r="O179">
            <v>9</v>
          </cell>
        </row>
        <row r="179">
          <cell r="Z179">
            <v>3.400002</v>
          </cell>
        </row>
        <row r="180">
          <cell r="A180">
            <v>175</v>
          </cell>
          <cell r="B180" t="str">
            <v>0706021659</v>
          </cell>
        </row>
        <row r="180">
          <cell r="D180" t="str">
            <v>内六角螺栓</v>
          </cell>
          <cell r="E180" t="str">
            <v>M12*100</v>
          </cell>
        </row>
        <row r="180">
          <cell r="G180" t="str">
            <v>件</v>
          </cell>
        </row>
        <row r="180">
          <cell r="I180">
            <v>93</v>
          </cell>
          <cell r="J180">
            <v>368.43</v>
          </cell>
        </row>
        <row r="180">
          <cell r="O180">
            <v>93</v>
          </cell>
        </row>
        <row r="180">
          <cell r="Z180">
            <v>184.2150045</v>
          </cell>
        </row>
        <row r="181">
          <cell r="A181">
            <v>176</v>
          </cell>
          <cell r="B181" t="str">
            <v>0706021660</v>
          </cell>
        </row>
        <row r="181">
          <cell r="D181" t="str">
            <v>内六角螺栓</v>
          </cell>
          <cell r="E181" t="str">
            <v>M12*50</v>
          </cell>
        </row>
        <row r="181">
          <cell r="G181" t="str">
            <v>件</v>
          </cell>
        </row>
        <row r="181">
          <cell r="I181">
            <v>18</v>
          </cell>
          <cell r="J181">
            <v>10.76</v>
          </cell>
        </row>
        <row r="181">
          <cell r="O181">
            <v>18</v>
          </cell>
        </row>
        <row r="181">
          <cell r="Z181">
            <v>5.380002</v>
          </cell>
        </row>
        <row r="182">
          <cell r="A182">
            <v>177</v>
          </cell>
          <cell r="B182" t="str">
            <v>0706021665</v>
          </cell>
        </row>
        <row r="182">
          <cell r="D182" t="str">
            <v>外六角螺栓</v>
          </cell>
          <cell r="E182" t="str">
            <v>M20*60</v>
          </cell>
        </row>
        <row r="182">
          <cell r="G182" t="str">
            <v>件</v>
          </cell>
        </row>
        <row r="182">
          <cell r="I182">
            <v>358</v>
          </cell>
          <cell r="J182">
            <v>1032</v>
          </cell>
        </row>
        <row r="182">
          <cell r="O182">
            <v>358</v>
          </cell>
        </row>
        <row r="182">
          <cell r="Z182">
            <v>516.000078</v>
          </cell>
        </row>
        <row r="183">
          <cell r="A183">
            <v>178</v>
          </cell>
          <cell r="B183" t="str">
            <v>0706021668</v>
          </cell>
        </row>
        <row r="183">
          <cell r="D183" t="str">
            <v>外六角螺栓</v>
          </cell>
          <cell r="E183" t="str">
            <v>M16*45</v>
          </cell>
        </row>
        <row r="183">
          <cell r="G183" t="str">
            <v>件</v>
          </cell>
        </row>
        <row r="183">
          <cell r="I183">
            <v>0</v>
          </cell>
          <cell r="J183">
            <v>67.96</v>
          </cell>
        </row>
        <row r="183">
          <cell r="O183">
            <v>0</v>
          </cell>
        </row>
        <row r="183">
          <cell r="Z183">
            <v>0</v>
          </cell>
        </row>
        <row r="184">
          <cell r="A184">
            <v>179</v>
          </cell>
          <cell r="B184" t="str">
            <v>0706021669</v>
          </cell>
        </row>
        <row r="184">
          <cell r="D184" t="str">
            <v>外六角螺栓</v>
          </cell>
          <cell r="E184" t="str">
            <v>M16*35</v>
          </cell>
        </row>
        <row r="184">
          <cell r="G184" t="str">
            <v>件</v>
          </cell>
        </row>
        <row r="184">
          <cell r="I184">
            <v>16</v>
          </cell>
          <cell r="J184">
            <v>13.68</v>
          </cell>
        </row>
        <row r="184">
          <cell r="O184">
            <v>16</v>
          </cell>
        </row>
        <row r="184">
          <cell r="Z184">
            <v>6.84</v>
          </cell>
        </row>
        <row r="185">
          <cell r="A185">
            <v>180</v>
          </cell>
          <cell r="B185" t="str">
            <v>0706021670</v>
          </cell>
        </row>
        <row r="185">
          <cell r="D185" t="str">
            <v>外六角螺栓</v>
          </cell>
          <cell r="E185" t="str">
            <v>M16*30</v>
          </cell>
        </row>
        <row r="185">
          <cell r="G185" t="str">
            <v>件</v>
          </cell>
        </row>
        <row r="185">
          <cell r="I185">
            <v>73</v>
          </cell>
          <cell r="J185">
            <v>111.35</v>
          </cell>
        </row>
        <row r="185">
          <cell r="O185">
            <v>73</v>
          </cell>
        </row>
        <row r="185">
          <cell r="Z185">
            <v>55.674983</v>
          </cell>
        </row>
        <row r="186">
          <cell r="A186">
            <v>181</v>
          </cell>
          <cell r="B186" t="str">
            <v>0706021675</v>
          </cell>
        </row>
        <row r="186">
          <cell r="D186" t="str">
            <v>外六角螺栓（镀锌）</v>
          </cell>
          <cell r="E186" t="str">
            <v>M16*25</v>
          </cell>
        </row>
        <row r="186">
          <cell r="G186" t="str">
            <v>件</v>
          </cell>
        </row>
        <row r="186">
          <cell r="I186">
            <v>83</v>
          </cell>
          <cell r="J186">
            <v>157.83</v>
          </cell>
        </row>
        <row r="186">
          <cell r="O186">
            <v>83</v>
          </cell>
        </row>
        <row r="186">
          <cell r="Z186">
            <v>78.914989</v>
          </cell>
        </row>
        <row r="187">
          <cell r="A187">
            <v>182</v>
          </cell>
          <cell r="B187" t="str">
            <v>0706021682</v>
          </cell>
        </row>
        <row r="187">
          <cell r="D187" t="str">
            <v>内六角螺栓</v>
          </cell>
          <cell r="E187" t="str">
            <v>M20*100</v>
          </cell>
        </row>
        <row r="187">
          <cell r="G187" t="str">
            <v>件</v>
          </cell>
        </row>
        <row r="187">
          <cell r="I187">
            <v>11</v>
          </cell>
          <cell r="J187">
            <v>30.09</v>
          </cell>
        </row>
        <row r="187">
          <cell r="O187">
            <v>11</v>
          </cell>
        </row>
        <row r="187">
          <cell r="Z187">
            <v>15.0450025</v>
          </cell>
        </row>
        <row r="188">
          <cell r="A188">
            <v>183</v>
          </cell>
          <cell r="B188" t="str">
            <v>0706021683</v>
          </cell>
        </row>
        <row r="188">
          <cell r="D188" t="str">
            <v>丝杆</v>
          </cell>
          <cell r="E188" t="str">
            <v>10mm</v>
          </cell>
        </row>
        <row r="188">
          <cell r="G188" t="str">
            <v>件</v>
          </cell>
        </row>
        <row r="188">
          <cell r="I188">
            <v>17</v>
          </cell>
          <cell r="J188">
            <v>144.17</v>
          </cell>
        </row>
        <row r="188">
          <cell r="O188">
            <v>17</v>
          </cell>
        </row>
        <row r="188">
          <cell r="Z188">
            <v>72.084998</v>
          </cell>
        </row>
        <row r="189">
          <cell r="A189">
            <v>184</v>
          </cell>
          <cell r="B189" t="str">
            <v>0706021708</v>
          </cell>
        </row>
        <row r="189">
          <cell r="D189" t="str">
            <v>单螺杆连接器</v>
          </cell>
          <cell r="E189" t="str">
            <v>澳标</v>
          </cell>
        </row>
        <row r="189">
          <cell r="G189" t="str">
            <v>个</v>
          </cell>
        </row>
        <row r="189">
          <cell r="I189">
            <v>20</v>
          </cell>
          <cell r="J189">
            <v>5.81</v>
          </cell>
        </row>
        <row r="189">
          <cell r="O189">
            <v>20</v>
          </cell>
        </row>
        <row r="189">
          <cell r="Z189">
            <v>2.905</v>
          </cell>
        </row>
        <row r="190">
          <cell r="A190">
            <v>185</v>
          </cell>
          <cell r="B190" t="str">
            <v>0706021764</v>
          </cell>
        </row>
        <row r="190">
          <cell r="D190" t="str">
            <v>膨胀螺栓</v>
          </cell>
          <cell r="E190" t="str">
            <v>M8*60</v>
          </cell>
        </row>
        <row r="190">
          <cell r="G190" t="str">
            <v>件</v>
          </cell>
        </row>
        <row r="190">
          <cell r="I190">
            <v>9417</v>
          </cell>
          <cell r="J190">
            <v>7079.26</v>
          </cell>
        </row>
        <row r="190">
          <cell r="O190">
            <v>7580</v>
          </cell>
        </row>
        <row r="190">
          <cell r="Z190">
            <v>2849.14387</v>
          </cell>
        </row>
        <row r="191">
          <cell r="A191">
            <v>186</v>
          </cell>
          <cell r="B191" t="str">
            <v>0706021765</v>
          </cell>
        </row>
        <row r="191">
          <cell r="D191" t="str">
            <v>吊环螺栓</v>
          </cell>
          <cell r="E191" t="str">
            <v>M16</v>
          </cell>
        </row>
        <row r="191">
          <cell r="G191" t="str">
            <v>件</v>
          </cell>
        </row>
        <row r="191">
          <cell r="I191">
            <v>183</v>
          </cell>
          <cell r="J191">
            <v>1054.83</v>
          </cell>
        </row>
        <row r="191">
          <cell r="O191">
            <v>183</v>
          </cell>
        </row>
        <row r="191">
          <cell r="Z191">
            <v>527.414967</v>
          </cell>
        </row>
        <row r="192">
          <cell r="A192">
            <v>187</v>
          </cell>
          <cell r="B192" t="str">
            <v>0706021766</v>
          </cell>
        </row>
        <row r="192">
          <cell r="D192" t="str">
            <v>吊环螺栓</v>
          </cell>
          <cell r="E192" t="str">
            <v>M20</v>
          </cell>
        </row>
        <row r="192">
          <cell r="G192" t="str">
            <v>件</v>
          </cell>
        </row>
        <row r="192">
          <cell r="I192">
            <v>6</v>
          </cell>
          <cell r="J192">
            <v>56.14</v>
          </cell>
        </row>
        <row r="192">
          <cell r="O192">
            <v>6</v>
          </cell>
        </row>
        <row r="192">
          <cell r="Z192">
            <v>28.070001</v>
          </cell>
        </row>
        <row r="193">
          <cell r="A193">
            <v>188</v>
          </cell>
          <cell r="B193" t="str">
            <v>0706021894</v>
          </cell>
        </row>
        <row r="193">
          <cell r="D193" t="str">
            <v>普通螺栓</v>
          </cell>
          <cell r="E193" t="str">
            <v>M10*100</v>
          </cell>
        </row>
        <row r="193">
          <cell r="G193" t="str">
            <v>套</v>
          </cell>
        </row>
        <row r="193">
          <cell r="I193">
            <v>13</v>
          </cell>
          <cell r="J193">
            <v>6.9</v>
          </cell>
        </row>
        <row r="193">
          <cell r="O193">
            <v>13</v>
          </cell>
        </row>
        <row r="193">
          <cell r="Z193">
            <v>3.4499985</v>
          </cell>
        </row>
        <row r="194">
          <cell r="A194">
            <v>189</v>
          </cell>
          <cell r="B194" t="str">
            <v>0706022095</v>
          </cell>
        </row>
        <row r="194">
          <cell r="D194" t="str">
            <v>外六角螺栓</v>
          </cell>
          <cell r="E194" t="str">
            <v>M16*100</v>
          </cell>
        </row>
        <row r="194">
          <cell r="G194" t="str">
            <v>件</v>
          </cell>
        </row>
        <row r="194">
          <cell r="I194">
            <v>200</v>
          </cell>
          <cell r="J194">
            <v>495.58</v>
          </cell>
        </row>
        <row r="194">
          <cell r="O194">
            <v>200</v>
          </cell>
        </row>
        <row r="194">
          <cell r="Z194">
            <v>247.79</v>
          </cell>
        </row>
        <row r="195">
          <cell r="A195">
            <v>190</v>
          </cell>
          <cell r="B195" t="str">
            <v>0706022172</v>
          </cell>
        </row>
        <row r="195">
          <cell r="D195" t="str">
            <v>外六角螺栓</v>
          </cell>
          <cell r="E195" t="str">
            <v>M12*45</v>
          </cell>
        </row>
        <row r="195">
          <cell r="G195" t="str">
            <v>件</v>
          </cell>
        </row>
        <row r="195">
          <cell r="I195">
            <v>121</v>
          </cell>
          <cell r="J195">
            <v>91.55</v>
          </cell>
        </row>
        <row r="195">
          <cell r="O195">
            <v>121</v>
          </cell>
        </row>
        <row r="195">
          <cell r="Z195">
            <v>45.775026</v>
          </cell>
        </row>
        <row r="196">
          <cell r="A196">
            <v>191</v>
          </cell>
          <cell r="B196" t="str">
            <v>0706022207</v>
          </cell>
        </row>
        <row r="196">
          <cell r="D196" t="str">
            <v>内六角螺栓</v>
          </cell>
          <cell r="E196" t="str">
            <v>8*30</v>
          </cell>
        </row>
        <row r="196">
          <cell r="G196" t="str">
            <v>个</v>
          </cell>
        </row>
        <row r="196">
          <cell r="I196">
            <v>380</v>
          </cell>
          <cell r="J196">
            <v>100.88</v>
          </cell>
        </row>
        <row r="196">
          <cell r="O196">
            <v>380</v>
          </cell>
        </row>
        <row r="196">
          <cell r="Z196">
            <v>50.44006</v>
          </cell>
        </row>
        <row r="197">
          <cell r="A197">
            <v>192</v>
          </cell>
          <cell r="B197" t="str">
            <v>0706022235</v>
          </cell>
        </row>
        <row r="197">
          <cell r="D197" t="str">
            <v>外六角螺栓</v>
          </cell>
          <cell r="E197" t="str">
            <v>M20*80</v>
          </cell>
        </row>
        <row r="197">
          <cell r="G197" t="str">
            <v>件</v>
          </cell>
        </row>
        <row r="197">
          <cell r="I197">
            <v>17</v>
          </cell>
          <cell r="J197">
            <v>50.21</v>
          </cell>
        </row>
        <row r="197">
          <cell r="O197">
            <v>17</v>
          </cell>
        </row>
        <row r="197">
          <cell r="Z197">
            <v>25.1049965</v>
          </cell>
        </row>
        <row r="198">
          <cell r="A198">
            <v>193</v>
          </cell>
          <cell r="B198" t="str">
            <v>0706022237</v>
          </cell>
        </row>
        <row r="198">
          <cell r="D198" t="str">
            <v>内六角螺栓</v>
          </cell>
          <cell r="E198" t="str">
            <v>M8*10</v>
          </cell>
        </row>
        <row r="198">
          <cell r="G198" t="str">
            <v>件</v>
          </cell>
        </row>
        <row r="198">
          <cell r="I198">
            <v>20</v>
          </cell>
          <cell r="J198">
            <v>16</v>
          </cell>
        </row>
        <row r="198">
          <cell r="O198">
            <v>20</v>
          </cell>
        </row>
        <row r="198">
          <cell r="Z198">
            <v>8</v>
          </cell>
        </row>
        <row r="199">
          <cell r="A199">
            <v>194</v>
          </cell>
          <cell r="B199" t="str">
            <v>0706022245</v>
          </cell>
        </row>
        <row r="199">
          <cell r="D199" t="str">
            <v>镀锌内六角螺栓</v>
          </cell>
          <cell r="E199" t="str">
            <v>M12*35</v>
          </cell>
        </row>
        <row r="199">
          <cell r="G199" t="str">
            <v>件</v>
          </cell>
        </row>
        <row r="199">
          <cell r="I199">
            <v>142</v>
          </cell>
          <cell r="J199">
            <v>26.98</v>
          </cell>
        </row>
        <row r="199">
          <cell r="O199">
            <v>142</v>
          </cell>
        </row>
        <row r="199">
          <cell r="Z199">
            <v>13.49</v>
          </cell>
        </row>
        <row r="200">
          <cell r="A200">
            <v>195</v>
          </cell>
          <cell r="B200" t="str">
            <v>0706022246</v>
          </cell>
        </row>
        <row r="200">
          <cell r="D200" t="str">
            <v>镀锌外六角螺栓</v>
          </cell>
          <cell r="E200" t="str">
            <v>M20*60</v>
          </cell>
        </row>
        <row r="200">
          <cell r="G200" t="str">
            <v>件</v>
          </cell>
        </row>
        <row r="200">
          <cell r="I200">
            <v>12</v>
          </cell>
          <cell r="J200">
            <v>17.07</v>
          </cell>
        </row>
        <row r="200">
          <cell r="O200">
            <v>12</v>
          </cell>
        </row>
        <row r="200">
          <cell r="Z200">
            <v>8.535</v>
          </cell>
        </row>
        <row r="201">
          <cell r="A201">
            <v>196</v>
          </cell>
          <cell r="B201" t="str">
            <v>0706022247</v>
          </cell>
        </row>
        <row r="201">
          <cell r="D201" t="str">
            <v>镀锌内六角螺栓</v>
          </cell>
          <cell r="E201" t="str">
            <v>M20*80</v>
          </cell>
        </row>
        <row r="201">
          <cell r="G201" t="str">
            <v>件</v>
          </cell>
        </row>
        <row r="201">
          <cell r="I201">
            <v>38</v>
          </cell>
          <cell r="J201">
            <v>7.22</v>
          </cell>
        </row>
        <row r="201">
          <cell r="O201">
            <v>38</v>
          </cell>
        </row>
        <row r="201">
          <cell r="Z201">
            <v>3.61</v>
          </cell>
        </row>
        <row r="202">
          <cell r="A202">
            <v>197</v>
          </cell>
          <cell r="B202" t="str">
            <v>0706022258</v>
          </cell>
        </row>
        <row r="202">
          <cell r="D202" t="str">
            <v>内六角螺栓</v>
          </cell>
          <cell r="E202" t="str">
            <v>不锈钢M6*50</v>
          </cell>
        </row>
        <row r="202">
          <cell r="G202" t="str">
            <v>件</v>
          </cell>
        </row>
        <row r="202">
          <cell r="I202">
            <v>99</v>
          </cell>
          <cell r="J202">
            <v>38.07</v>
          </cell>
        </row>
        <row r="202">
          <cell r="O202">
            <v>99</v>
          </cell>
        </row>
        <row r="202">
          <cell r="Z202">
            <v>19.0349775</v>
          </cell>
        </row>
        <row r="203">
          <cell r="A203">
            <v>198</v>
          </cell>
          <cell r="B203" t="str">
            <v>0706022262</v>
          </cell>
        </row>
        <row r="203">
          <cell r="D203" t="str">
            <v>外六角螺栓</v>
          </cell>
          <cell r="E203" t="str">
            <v>M20*70</v>
          </cell>
        </row>
        <row r="203">
          <cell r="G203" t="str">
            <v>件</v>
          </cell>
        </row>
        <row r="203">
          <cell r="I203">
            <v>66</v>
          </cell>
          <cell r="J203">
            <v>5.64</v>
          </cell>
        </row>
        <row r="203">
          <cell r="O203">
            <v>66</v>
          </cell>
        </row>
        <row r="203">
          <cell r="Z203">
            <v>2.820015</v>
          </cell>
        </row>
        <row r="204">
          <cell r="A204">
            <v>199</v>
          </cell>
          <cell r="B204" t="str">
            <v>0706022347</v>
          </cell>
        </row>
        <row r="204">
          <cell r="D204" t="str">
            <v>不锈钢内六角螺栓</v>
          </cell>
          <cell r="E204" t="str">
            <v>6*90</v>
          </cell>
        </row>
        <row r="204">
          <cell r="G204" t="str">
            <v>件</v>
          </cell>
        </row>
        <row r="204">
          <cell r="I204">
            <v>450</v>
          </cell>
          <cell r="J204">
            <v>307.7</v>
          </cell>
        </row>
        <row r="204">
          <cell r="O204">
            <v>450</v>
          </cell>
        </row>
        <row r="204">
          <cell r="Z204">
            <v>153.85005</v>
          </cell>
        </row>
        <row r="205">
          <cell r="A205">
            <v>200</v>
          </cell>
          <cell r="B205" t="str">
            <v>0706022350</v>
          </cell>
        </row>
        <row r="205">
          <cell r="D205" t="str">
            <v>不锈钢螺栓</v>
          </cell>
          <cell r="E205" t="str">
            <v>10*20</v>
          </cell>
        </row>
        <row r="205">
          <cell r="G205" t="str">
            <v>个</v>
          </cell>
        </row>
        <row r="205">
          <cell r="I205">
            <v>0</v>
          </cell>
          <cell r="J205">
            <v>0.5</v>
          </cell>
        </row>
        <row r="205">
          <cell r="O205">
            <v>0</v>
          </cell>
        </row>
        <row r="205">
          <cell r="Z205">
            <v>0</v>
          </cell>
        </row>
        <row r="206">
          <cell r="A206">
            <v>201</v>
          </cell>
          <cell r="B206" t="str">
            <v>0706022832</v>
          </cell>
        </row>
        <row r="206">
          <cell r="D206" t="str">
            <v>抗剪定位销</v>
          </cell>
          <cell r="E206" t="str">
            <v>M30*L140 </v>
          </cell>
        </row>
        <row r="206">
          <cell r="G206" t="str">
            <v>个</v>
          </cell>
        </row>
        <row r="206">
          <cell r="I206">
            <v>400</v>
          </cell>
          <cell r="J206">
            <v>5663.72</v>
          </cell>
        </row>
        <row r="206">
          <cell r="O206">
            <v>400</v>
          </cell>
        </row>
        <row r="206">
          <cell r="Z206">
            <v>2831.86</v>
          </cell>
        </row>
        <row r="207">
          <cell r="A207">
            <v>202</v>
          </cell>
          <cell r="B207" t="str">
            <v>0706022833</v>
          </cell>
        </row>
        <row r="207">
          <cell r="D207" t="str">
            <v>抗剪定位销</v>
          </cell>
          <cell r="E207" t="str">
            <v>M30*L100 </v>
          </cell>
        </row>
        <row r="207">
          <cell r="G207" t="str">
            <v>个</v>
          </cell>
        </row>
        <row r="207">
          <cell r="I207">
            <v>196</v>
          </cell>
          <cell r="J207">
            <v>2515.05</v>
          </cell>
        </row>
        <row r="207">
          <cell r="O207">
            <v>196</v>
          </cell>
        </row>
        <row r="207">
          <cell r="Z207">
            <v>1257.525024</v>
          </cell>
        </row>
        <row r="208">
          <cell r="A208">
            <v>203</v>
          </cell>
          <cell r="B208" t="str">
            <v>0706022844</v>
          </cell>
        </row>
        <row r="208">
          <cell r="D208" t="str">
            <v>外六角螺栓</v>
          </cell>
          <cell r="E208" t="str">
            <v>M8*60</v>
          </cell>
        </row>
        <row r="208">
          <cell r="G208" t="str">
            <v>套</v>
          </cell>
        </row>
        <row r="208">
          <cell r="I208">
            <v>40</v>
          </cell>
          <cell r="J208">
            <v>12.39</v>
          </cell>
        </row>
        <row r="208">
          <cell r="O208">
            <v>40</v>
          </cell>
        </row>
        <row r="208">
          <cell r="Z208">
            <v>6.195</v>
          </cell>
        </row>
        <row r="209">
          <cell r="A209">
            <v>204</v>
          </cell>
          <cell r="B209" t="str">
            <v>0706030005</v>
          </cell>
        </row>
        <row r="209">
          <cell r="D209" t="str">
            <v>平垫</v>
          </cell>
          <cell r="E209" t="str">
            <v>M12</v>
          </cell>
        </row>
        <row r="209">
          <cell r="G209" t="str">
            <v>件</v>
          </cell>
        </row>
        <row r="209">
          <cell r="I209">
            <v>661</v>
          </cell>
          <cell r="J209">
            <v>44.43</v>
          </cell>
        </row>
        <row r="209">
          <cell r="O209">
            <v>661</v>
          </cell>
        </row>
        <row r="209">
          <cell r="Z209">
            <v>22.214888</v>
          </cell>
        </row>
        <row r="210">
          <cell r="A210">
            <v>205</v>
          </cell>
          <cell r="B210" t="str">
            <v>0706030007</v>
          </cell>
        </row>
        <row r="210">
          <cell r="D210" t="str">
            <v>平垫</v>
          </cell>
          <cell r="E210" t="str">
            <v>M16</v>
          </cell>
        </row>
        <row r="210">
          <cell r="G210" t="str">
            <v>件</v>
          </cell>
        </row>
        <row r="210">
          <cell r="I210">
            <v>72</v>
          </cell>
          <cell r="J210">
            <v>6.69</v>
          </cell>
        </row>
        <row r="210">
          <cell r="O210">
            <v>72</v>
          </cell>
        </row>
        <row r="210">
          <cell r="Z210">
            <v>3.345012</v>
          </cell>
        </row>
        <row r="211">
          <cell r="A211">
            <v>206</v>
          </cell>
          <cell r="B211" t="str">
            <v>0706030009</v>
          </cell>
        </row>
        <row r="211">
          <cell r="D211" t="str">
            <v>平垫</v>
          </cell>
          <cell r="E211" t="str">
            <v>M20</v>
          </cell>
        </row>
        <row r="211">
          <cell r="G211" t="str">
            <v>件</v>
          </cell>
        </row>
        <row r="211">
          <cell r="I211">
            <v>452</v>
          </cell>
          <cell r="J211">
            <v>41.01</v>
          </cell>
        </row>
        <row r="211">
          <cell r="O211">
            <v>452</v>
          </cell>
        </row>
        <row r="211">
          <cell r="Z211">
            <v>20.50498</v>
          </cell>
        </row>
        <row r="212">
          <cell r="A212">
            <v>207</v>
          </cell>
          <cell r="B212" t="str">
            <v>0706030146</v>
          </cell>
        </row>
        <row r="212">
          <cell r="D212" t="str">
            <v>弹垫</v>
          </cell>
          <cell r="E212" t="str">
            <v>M12</v>
          </cell>
        </row>
        <row r="212">
          <cell r="G212" t="str">
            <v>件</v>
          </cell>
        </row>
        <row r="212">
          <cell r="I212">
            <v>407</v>
          </cell>
          <cell r="J212">
            <v>27.49</v>
          </cell>
        </row>
        <row r="212">
          <cell r="O212">
            <v>407</v>
          </cell>
        </row>
        <row r="212">
          <cell r="Z212">
            <v>13.7450005</v>
          </cell>
        </row>
        <row r="213">
          <cell r="A213">
            <v>208</v>
          </cell>
          <cell r="B213" t="str">
            <v>0706030148</v>
          </cell>
        </row>
        <row r="213">
          <cell r="D213" t="str">
            <v>弹垫</v>
          </cell>
          <cell r="E213" t="str">
            <v>M16</v>
          </cell>
        </row>
        <row r="213">
          <cell r="G213" t="str">
            <v>件</v>
          </cell>
        </row>
        <row r="213">
          <cell r="I213">
            <v>143</v>
          </cell>
          <cell r="J213">
            <v>24.54</v>
          </cell>
        </row>
        <row r="213">
          <cell r="O213">
            <v>143</v>
          </cell>
        </row>
        <row r="213">
          <cell r="Z213">
            <v>12.269972</v>
          </cell>
        </row>
        <row r="214">
          <cell r="A214">
            <v>209</v>
          </cell>
          <cell r="B214" t="str">
            <v>0706030150</v>
          </cell>
        </row>
        <row r="214">
          <cell r="D214" t="str">
            <v>弹垫</v>
          </cell>
          <cell r="E214" t="str">
            <v>M20</v>
          </cell>
        </row>
        <row r="214">
          <cell r="G214" t="str">
            <v>件</v>
          </cell>
        </row>
        <row r="214">
          <cell r="I214">
            <v>556</v>
          </cell>
          <cell r="J214">
            <v>93.27</v>
          </cell>
        </row>
        <row r="214">
          <cell r="O214">
            <v>556</v>
          </cell>
        </row>
        <row r="214">
          <cell r="Z214">
            <v>46.635056</v>
          </cell>
        </row>
        <row r="215">
          <cell r="A215">
            <v>210</v>
          </cell>
          <cell r="B215" t="str">
            <v>0707010032</v>
          </cell>
        </row>
        <row r="215">
          <cell r="D215" t="str">
            <v>十字槽沉头自攻丝</v>
          </cell>
          <cell r="E215" t="str">
            <v>4*25</v>
          </cell>
        </row>
        <row r="215">
          <cell r="G215" t="str">
            <v>件</v>
          </cell>
        </row>
        <row r="215">
          <cell r="I215">
            <v>8</v>
          </cell>
          <cell r="J215">
            <v>166.74</v>
          </cell>
        </row>
        <row r="215">
          <cell r="O215">
            <v>8</v>
          </cell>
        </row>
        <row r="215">
          <cell r="Z215">
            <v>83.37</v>
          </cell>
        </row>
        <row r="216">
          <cell r="A216">
            <v>211</v>
          </cell>
          <cell r="B216" t="str">
            <v>0707010036</v>
          </cell>
        </row>
        <row r="216">
          <cell r="D216" t="str">
            <v>强力自攻钉</v>
          </cell>
          <cell r="E216" t="str">
            <v>泰山王 3.5*25mm</v>
          </cell>
        </row>
        <row r="216">
          <cell r="G216" t="str">
            <v>件</v>
          </cell>
        </row>
        <row r="216">
          <cell r="I216">
            <v>2</v>
          </cell>
          <cell r="J216">
            <v>38.51</v>
          </cell>
        </row>
        <row r="216">
          <cell r="O216">
            <v>2</v>
          </cell>
        </row>
        <row r="216">
          <cell r="Z216">
            <v>19.255</v>
          </cell>
        </row>
        <row r="217">
          <cell r="A217">
            <v>212</v>
          </cell>
          <cell r="B217" t="str">
            <v>0707010039</v>
          </cell>
        </row>
        <row r="217">
          <cell r="D217" t="str">
            <v>沉头自攻丝</v>
          </cell>
          <cell r="E217" t="str">
            <v>4*16</v>
          </cell>
        </row>
        <row r="217">
          <cell r="G217" t="str">
            <v>件</v>
          </cell>
        </row>
        <row r="217">
          <cell r="I217">
            <v>3000</v>
          </cell>
          <cell r="J217">
            <v>56.22</v>
          </cell>
        </row>
        <row r="217">
          <cell r="O217">
            <v>3000</v>
          </cell>
        </row>
        <row r="217">
          <cell r="Z217">
            <v>28.11</v>
          </cell>
        </row>
        <row r="218">
          <cell r="A218">
            <v>213</v>
          </cell>
          <cell r="B218" t="str">
            <v>0707010053</v>
          </cell>
        </row>
        <row r="218">
          <cell r="D218" t="str">
            <v>不锈钢沉头十字自攻螺钉</v>
          </cell>
          <cell r="E218" t="str">
            <v>4.8*45</v>
          </cell>
        </row>
        <row r="218">
          <cell r="G218" t="str">
            <v>件</v>
          </cell>
        </row>
        <row r="218">
          <cell r="I218">
            <v>200</v>
          </cell>
          <cell r="J218">
            <v>110</v>
          </cell>
        </row>
        <row r="218">
          <cell r="O218">
            <v>200</v>
          </cell>
        </row>
        <row r="218">
          <cell r="Z218">
            <v>55</v>
          </cell>
        </row>
        <row r="219">
          <cell r="A219">
            <v>214</v>
          </cell>
          <cell r="B219" t="str">
            <v>0707010057</v>
          </cell>
        </row>
        <row r="219">
          <cell r="D219" t="str">
            <v>钻尾自攻丝</v>
          </cell>
          <cell r="E219" t="str">
            <v>4.2*38</v>
          </cell>
        </row>
        <row r="219">
          <cell r="G219" t="str">
            <v>件</v>
          </cell>
        </row>
        <row r="219">
          <cell r="I219">
            <v>0</v>
          </cell>
          <cell r="J219">
            <v>3.78</v>
          </cell>
        </row>
        <row r="219">
          <cell r="O219">
            <v>0</v>
          </cell>
        </row>
        <row r="219">
          <cell r="Z219">
            <v>0</v>
          </cell>
        </row>
        <row r="220">
          <cell r="A220">
            <v>215</v>
          </cell>
          <cell r="B220" t="str">
            <v>0707010058</v>
          </cell>
        </row>
        <row r="220">
          <cell r="D220" t="str">
            <v>钻尾丝</v>
          </cell>
          <cell r="E220" t="str">
            <v>4.8*32</v>
          </cell>
        </row>
        <row r="220">
          <cell r="G220" t="str">
            <v>件</v>
          </cell>
        </row>
        <row r="220">
          <cell r="I220">
            <v>0</v>
          </cell>
          <cell r="J220">
            <v>10.73</v>
          </cell>
        </row>
        <row r="220">
          <cell r="O220">
            <v>0</v>
          </cell>
        </row>
        <row r="220">
          <cell r="Z220">
            <v>0</v>
          </cell>
        </row>
        <row r="221">
          <cell r="A221">
            <v>216</v>
          </cell>
          <cell r="B221" t="str">
            <v>0707010069</v>
          </cell>
        </row>
        <row r="221">
          <cell r="D221" t="str">
            <v>六角钻尾丝</v>
          </cell>
          <cell r="E221" t="str">
            <v>5.5*125</v>
          </cell>
        </row>
        <row r="221">
          <cell r="G221" t="str">
            <v>件</v>
          </cell>
        </row>
        <row r="221">
          <cell r="I221">
            <v>5730</v>
          </cell>
          <cell r="J221">
            <v>1903.33</v>
          </cell>
        </row>
        <row r="221">
          <cell r="O221">
            <v>5730</v>
          </cell>
        </row>
        <row r="221">
          <cell r="Z221">
            <v>951.664185</v>
          </cell>
        </row>
        <row r="222">
          <cell r="A222">
            <v>217</v>
          </cell>
          <cell r="B222" t="str">
            <v>0707010074</v>
          </cell>
        </row>
        <row r="222">
          <cell r="D222" t="str">
            <v>十字槽沉头自攻丝</v>
          </cell>
          <cell r="E222" t="str">
            <v>5*60</v>
          </cell>
        </row>
        <row r="222">
          <cell r="G222" t="str">
            <v>件</v>
          </cell>
        </row>
        <row r="222">
          <cell r="I222">
            <v>2500</v>
          </cell>
          <cell r="J222">
            <v>182.06</v>
          </cell>
        </row>
        <row r="222">
          <cell r="O222">
            <v>2500</v>
          </cell>
        </row>
        <row r="222">
          <cell r="Z222">
            <v>91.03</v>
          </cell>
        </row>
        <row r="223">
          <cell r="A223">
            <v>218</v>
          </cell>
          <cell r="B223" t="str">
            <v>0707010075</v>
          </cell>
        </row>
        <row r="223">
          <cell r="D223" t="str">
            <v>自攻钉</v>
          </cell>
        </row>
        <row r="223">
          <cell r="G223" t="str">
            <v>个</v>
          </cell>
        </row>
        <row r="223">
          <cell r="I223">
            <v>230</v>
          </cell>
          <cell r="J223">
            <v>47.58</v>
          </cell>
        </row>
        <row r="223">
          <cell r="O223">
            <v>230</v>
          </cell>
        </row>
        <row r="223">
          <cell r="Z223">
            <v>23.79005</v>
          </cell>
        </row>
        <row r="224">
          <cell r="A224">
            <v>219</v>
          </cell>
          <cell r="B224" t="str">
            <v>0707010077</v>
          </cell>
        </row>
        <row r="224">
          <cell r="D224" t="str">
            <v>六角钻尾丝</v>
          </cell>
          <cell r="E224" t="str">
            <v>5.5*135</v>
          </cell>
        </row>
        <row r="224">
          <cell r="G224" t="str">
            <v>件</v>
          </cell>
        </row>
        <row r="224">
          <cell r="I224">
            <v>160</v>
          </cell>
          <cell r="J224">
            <v>36.4</v>
          </cell>
        </row>
        <row r="224">
          <cell r="O224">
            <v>0</v>
          </cell>
        </row>
        <row r="224">
          <cell r="Z224">
            <v>0</v>
          </cell>
        </row>
        <row r="225">
          <cell r="A225">
            <v>220</v>
          </cell>
          <cell r="B225" t="str">
            <v>0707010078</v>
          </cell>
        </row>
        <row r="225">
          <cell r="D225" t="str">
            <v>钻尾丝</v>
          </cell>
          <cell r="E225" t="str">
            <v>6.3*150</v>
          </cell>
        </row>
        <row r="225">
          <cell r="G225" t="str">
            <v>件</v>
          </cell>
        </row>
        <row r="225">
          <cell r="I225">
            <v>1400</v>
          </cell>
          <cell r="J225">
            <v>854.87</v>
          </cell>
        </row>
        <row r="225">
          <cell r="O225">
            <v>1400</v>
          </cell>
        </row>
        <row r="225">
          <cell r="Z225">
            <v>427.4347</v>
          </cell>
        </row>
        <row r="226">
          <cell r="A226">
            <v>221</v>
          </cell>
          <cell r="B226" t="str">
            <v>0707010082</v>
          </cell>
        </row>
        <row r="226">
          <cell r="D226" t="str">
            <v>不锈钢十字槽沉头自攻丝</v>
          </cell>
          <cell r="E226" t="str">
            <v>2.9*30</v>
          </cell>
        </row>
        <row r="226">
          <cell r="G226" t="str">
            <v>件</v>
          </cell>
        </row>
        <row r="226">
          <cell r="I226">
            <v>380</v>
          </cell>
          <cell r="J226">
            <v>19</v>
          </cell>
        </row>
        <row r="226">
          <cell r="O226">
            <v>380</v>
          </cell>
        </row>
        <row r="226">
          <cell r="Z226">
            <v>9.5</v>
          </cell>
        </row>
        <row r="227">
          <cell r="A227">
            <v>222</v>
          </cell>
          <cell r="B227" t="str">
            <v>0707010083</v>
          </cell>
        </row>
        <row r="227">
          <cell r="D227" t="str">
            <v>强力自攻钉</v>
          </cell>
          <cell r="E227" t="str">
            <v>3.5*50</v>
          </cell>
        </row>
        <row r="227">
          <cell r="G227" t="str">
            <v>件</v>
          </cell>
        </row>
        <row r="227">
          <cell r="I227">
            <v>6189</v>
          </cell>
          <cell r="J227">
            <v>4331.56</v>
          </cell>
        </row>
        <row r="227">
          <cell r="O227">
            <v>6189</v>
          </cell>
        </row>
        <row r="227">
          <cell r="Z227">
            <v>2165.77866</v>
          </cell>
        </row>
        <row r="228">
          <cell r="A228">
            <v>223</v>
          </cell>
          <cell r="B228" t="str">
            <v>0707010099</v>
          </cell>
        </row>
        <row r="228">
          <cell r="D228" t="str">
            <v>钻尾自攻丝</v>
          </cell>
          <cell r="E228" t="str">
            <v>4.8*38</v>
          </cell>
        </row>
        <row r="228">
          <cell r="G228" t="str">
            <v>个</v>
          </cell>
        </row>
        <row r="228">
          <cell r="I228">
            <v>0</v>
          </cell>
          <cell r="J228">
            <v>66.37</v>
          </cell>
        </row>
        <row r="228">
          <cell r="O228">
            <v>0</v>
          </cell>
        </row>
        <row r="228">
          <cell r="Z228">
            <v>0</v>
          </cell>
        </row>
        <row r="229">
          <cell r="A229">
            <v>224</v>
          </cell>
          <cell r="B229" t="str">
            <v>0707010100</v>
          </cell>
        </row>
        <row r="229">
          <cell r="D229" t="str">
            <v>强力自攻丝</v>
          </cell>
          <cell r="E229" t="str">
            <v>3.8*60</v>
          </cell>
        </row>
        <row r="229">
          <cell r="G229" t="str">
            <v>个</v>
          </cell>
        </row>
        <row r="229">
          <cell r="I229">
            <v>500</v>
          </cell>
          <cell r="J229">
            <v>38.46</v>
          </cell>
        </row>
        <row r="229">
          <cell r="O229">
            <v>500</v>
          </cell>
        </row>
        <row r="229">
          <cell r="Z229">
            <v>19.23</v>
          </cell>
        </row>
        <row r="230">
          <cell r="A230">
            <v>225</v>
          </cell>
          <cell r="B230" t="str">
            <v>0707010103</v>
          </cell>
        </row>
        <row r="230">
          <cell r="D230" t="str">
            <v>强力自攻钉</v>
          </cell>
          <cell r="E230" t="str">
            <v>3.5*20</v>
          </cell>
        </row>
        <row r="230">
          <cell r="G230" t="str">
            <v>个</v>
          </cell>
        </row>
        <row r="230">
          <cell r="I230">
            <v>12540</v>
          </cell>
          <cell r="J230">
            <v>428.71</v>
          </cell>
        </row>
        <row r="230">
          <cell r="O230">
            <v>12540</v>
          </cell>
        </row>
        <row r="230">
          <cell r="Z230">
            <v>214.35249</v>
          </cell>
        </row>
        <row r="231">
          <cell r="A231">
            <v>226</v>
          </cell>
          <cell r="B231" t="str">
            <v>0707010106</v>
          </cell>
        </row>
        <row r="231">
          <cell r="D231" t="str">
            <v>平头强力自攻钉</v>
          </cell>
          <cell r="E231" t="str">
            <v>3.2*20</v>
          </cell>
        </row>
        <row r="231">
          <cell r="G231" t="str">
            <v>件</v>
          </cell>
        </row>
        <row r="231">
          <cell r="I231">
            <v>1200</v>
          </cell>
          <cell r="J231">
            <v>61.54</v>
          </cell>
        </row>
        <row r="231">
          <cell r="O231">
            <v>1200</v>
          </cell>
        </row>
        <row r="231">
          <cell r="Z231">
            <v>30.7698</v>
          </cell>
        </row>
        <row r="232">
          <cell r="A232">
            <v>227</v>
          </cell>
          <cell r="B232" t="str">
            <v>0707020075</v>
          </cell>
        </row>
        <row r="232">
          <cell r="D232" t="str">
            <v>不锈钢钻尾螺丝</v>
          </cell>
          <cell r="E232" t="str">
            <v>4.2*70</v>
          </cell>
        </row>
        <row r="232">
          <cell r="G232" t="str">
            <v>件</v>
          </cell>
        </row>
        <row r="232">
          <cell r="I232">
            <v>396</v>
          </cell>
          <cell r="J232">
            <v>93.76</v>
          </cell>
        </row>
        <row r="232">
          <cell r="O232">
            <v>396</v>
          </cell>
        </row>
        <row r="232">
          <cell r="Z232">
            <v>46.880064</v>
          </cell>
        </row>
        <row r="233">
          <cell r="A233">
            <v>228</v>
          </cell>
          <cell r="B233" t="str">
            <v>0707020076</v>
          </cell>
        </row>
        <row r="233">
          <cell r="D233" t="str">
            <v>不锈钢钻尾螺丝</v>
          </cell>
          <cell r="E233" t="str">
            <v>4.2*50</v>
          </cell>
        </row>
        <row r="233">
          <cell r="G233" t="str">
            <v>件</v>
          </cell>
        </row>
        <row r="233">
          <cell r="I233">
            <v>1700</v>
          </cell>
          <cell r="J233">
            <v>302.17</v>
          </cell>
        </row>
        <row r="233">
          <cell r="O233">
            <v>1700</v>
          </cell>
        </row>
        <row r="233">
          <cell r="Z233">
            <v>151.08495</v>
          </cell>
        </row>
        <row r="234">
          <cell r="A234">
            <v>229</v>
          </cell>
          <cell r="B234" t="str">
            <v>0709020003</v>
          </cell>
        </row>
        <row r="234">
          <cell r="D234" t="str">
            <v>卸扣</v>
          </cell>
          <cell r="E234" t="str">
            <v>3T</v>
          </cell>
        </row>
        <row r="234">
          <cell r="G234" t="str">
            <v>件</v>
          </cell>
        </row>
        <row r="234">
          <cell r="I234">
            <v>3</v>
          </cell>
          <cell r="J234">
            <v>105.32</v>
          </cell>
        </row>
        <row r="234">
          <cell r="O234">
            <v>3</v>
          </cell>
        </row>
        <row r="234">
          <cell r="Z234">
            <v>52.6600005</v>
          </cell>
        </row>
        <row r="235">
          <cell r="A235">
            <v>230</v>
          </cell>
          <cell r="B235" t="str">
            <v>0709030042</v>
          </cell>
        </row>
        <row r="235">
          <cell r="D235" t="str">
            <v>元宝卡</v>
          </cell>
          <cell r="E235" t="str">
            <v>20</v>
          </cell>
        </row>
        <row r="235">
          <cell r="G235" t="str">
            <v>件</v>
          </cell>
        </row>
        <row r="235">
          <cell r="I235">
            <v>80</v>
          </cell>
          <cell r="J235">
            <v>54.7</v>
          </cell>
        </row>
        <row r="235">
          <cell r="O235">
            <v>80</v>
          </cell>
        </row>
        <row r="235">
          <cell r="Z235">
            <v>27.35</v>
          </cell>
        </row>
        <row r="236">
          <cell r="A236">
            <v>231</v>
          </cell>
          <cell r="B236" t="str">
            <v>0710030003</v>
          </cell>
        </row>
        <row r="236">
          <cell r="D236" t="str">
            <v>门锁</v>
          </cell>
        </row>
        <row r="236">
          <cell r="G236" t="str">
            <v>件</v>
          </cell>
        </row>
        <row r="236">
          <cell r="I236">
            <v>7</v>
          </cell>
          <cell r="J236">
            <v>234.95</v>
          </cell>
        </row>
        <row r="236">
          <cell r="O236">
            <v>7</v>
          </cell>
        </row>
        <row r="236">
          <cell r="Z236">
            <v>117.475001</v>
          </cell>
        </row>
        <row r="237">
          <cell r="A237">
            <v>232</v>
          </cell>
          <cell r="B237" t="str">
            <v>0710030026</v>
          </cell>
        </row>
        <row r="237">
          <cell r="D237" t="str">
            <v>锁鼻子</v>
          </cell>
        </row>
        <row r="237">
          <cell r="G237" t="str">
            <v>件</v>
          </cell>
        </row>
        <row r="237">
          <cell r="I237">
            <v>5</v>
          </cell>
          <cell r="J237">
            <v>7.96</v>
          </cell>
        </row>
        <row r="237">
          <cell r="O237">
            <v>5</v>
          </cell>
        </row>
        <row r="237">
          <cell r="Z237">
            <v>3.98</v>
          </cell>
        </row>
        <row r="238">
          <cell r="A238">
            <v>233</v>
          </cell>
          <cell r="B238" t="str">
            <v>0712020005</v>
          </cell>
        </row>
        <row r="238">
          <cell r="D238" t="str">
            <v>碳刷</v>
          </cell>
          <cell r="E238" t="str">
            <v>φ100磨光机专用</v>
          </cell>
        </row>
        <row r="238">
          <cell r="G238" t="str">
            <v>件</v>
          </cell>
        </row>
        <row r="238">
          <cell r="I238">
            <v>45</v>
          </cell>
          <cell r="J238">
            <v>248.35</v>
          </cell>
        </row>
        <row r="238">
          <cell r="O238">
            <v>45</v>
          </cell>
        </row>
        <row r="238">
          <cell r="Z238">
            <v>124.1750025</v>
          </cell>
        </row>
        <row r="239">
          <cell r="A239">
            <v>234</v>
          </cell>
          <cell r="B239" t="str">
            <v>0712020032</v>
          </cell>
        </row>
        <row r="239">
          <cell r="D239" t="str">
            <v>磨光机碳刷</v>
          </cell>
          <cell r="E239" t="str">
            <v>150</v>
          </cell>
        </row>
        <row r="239">
          <cell r="G239" t="str">
            <v>件</v>
          </cell>
        </row>
        <row r="239">
          <cell r="I239">
            <v>11</v>
          </cell>
          <cell r="J239">
            <v>138.21</v>
          </cell>
        </row>
        <row r="239">
          <cell r="O239">
            <v>11</v>
          </cell>
        </row>
        <row r="239">
          <cell r="Z239">
            <v>69.1049975</v>
          </cell>
        </row>
        <row r="240">
          <cell r="A240">
            <v>235</v>
          </cell>
          <cell r="B240" t="str">
            <v>07130312</v>
          </cell>
        </row>
        <row r="240">
          <cell r="D240" t="str">
            <v>排笔</v>
          </cell>
        </row>
        <row r="240">
          <cell r="G240" t="str">
            <v>支</v>
          </cell>
        </row>
        <row r="240">
          <cell r="I240">
            <v>2</v>
          </cell>
          <cell r="J240">
            <v>31.63</v>
          </cell>
        </row>
        <row r="240">
          <cell r="O240">
            <v>2</v>
          </cell>
        </row>
        <row r="240">
          <cell r="Z240">
            <v>15.815</v>
          </cell>
        </row>
        <row r="241">
          <cell r="A241">
            <v>236</v>
          </cell>
          <cell r="B241" t="str">
            <v>07130313</v>
          </cell>
        </row>
        <row r="241">
          <cell r="D241" t="str">
            <v>油漆笔</v>
          </cell>
        </row>
        <row r="241">
          <cell r="G241" t="str">
            <v>支</v>
          </cell>
        </row>
        <row r="241">
          <cell r="I241">
            <v>0</v>
          </cell>
          <cell r="J241">
            <v>13.73</v>
          </cell>
        </row>
        <row r="241">
          <cell r="O241">
            <v>0</v>
          </cell>
        </row>
        <row r="241">
          <cell r="Z241">
            <v>0</v>
          </cell>
        </row>
        <row r="242">
          <cell r="A242">
            <v>237</v>
          </cell>
          <cell r="B242" t="str">
            <v>07130321</v>
          </cell>
        </row>
        <row r="242">
          <cell r="D242" t="str">
            <v>哥俩好胶</v>
          </cell>
        </row>
        <row r="242">
          <cell r="G242" t="str">
            <v>盒</v>
          </cell>
        </row>
        <row r="242">
          <cell r="I242">
            <v>2</v>
          </cell>
          <cell r="J242">
            <v>15.92</v>
          </cell>
        </row>
        <row r="242">
          <cell r="O242">
            <v>2</v>
          </cell>
        </row>
        <row r="242">
          <cell r="Z242">
            <v>7.96</v>
          </cell>
        </row>
        <row r="243">
          <cell r="A243">
            <v>238</v>
          </cell>
          <cell r="B243" t="str">
            <v>07130387</v>
          </cell>
        </row>
        <row r="243">
          <cell r="D243" t="str">
            <v>白镜片160*110*5</v>
          </cell>
        </row>
        <row r="243">
          <cell r="G243" t="str">
            <v>片</v>
          </cell>
        </row>
        <row r="243">
          <cell r="I243">
            <v>255</v>
          </cell>
          <cell r="J243">
            <v>475.59</v>
          </cell>
        </row>
        <row r="243">
          <cell r="O243">
            <v>255</v>
          </cell>
        </row>
        <row r="243">
          <cell r="Z243">
            <v>237.7950225</v>
          </cell>
        </row>
        <row r="244">
          <cell r="A244">
            <v>239</v>
          </cell>
          <cell r="B244" t="str">
            <v>07130391</v>
          </cell>
        </row>
        <row r="244">
          <cell r="D244" t="str">
            <v>喷砂枪头</v>
          </cell>
        </row>
        <row r="244">
          <cell r="G244" t="str">
            <v>把</v>
          </cell>
        </row>
        <row r="244">
          <cell r="I244">
            <v>2</v>
          </cell>
          <cell r="J244">
            <v>552.56</v>
          </cell>
        </row>
        <row r="244">
          <cell r="O244">
            <v>2</v>
          </cell>
        </row>
        <row r="244">
          <cell r="Z244">
            <v>276.28</v>
          </cell>
        </row>
        <row r="245">
          <cell r="A245">
            <v>240</v>
          </cell>
          <cell r="B245" t="str">
            <v>07130483</v>
          </cell>
        </row>
        <row r="245">
          <cell r="D245" t="str">
            <v>充电器</v>
          </cell>
        </row>
        <row r="245">
          <cell r="G245" t="str">
            <v>个</v>
          </cell>
        </row>
        <row r="245">
          <cell r="I245">
            <v>1</v>
          </cell>
          <cell r="J245">
            <v>16.81</v>
          </cell>
        </row>
        <row r="245">
          <cell r="O245">
            <v>1</v>
          </cell>
        </row>
        <row r="245">
          <cell r="Z245">
            <v>8.405</v>
          </cell>
        </row>
        <row r="246">
          <cell r="A246">
            <v>241</v>
          </cell>
          <cell r="B246" t="str">
            <v>07130517</v>
          </cell>
        </row>
        <row r="246">
          <cell r="D246" t="str">
            <v>吊钩</v>
          </cell>
          <cell r="E246" t="str">
            <v>5T</v>
          </cell>
        </row>
        <row r="246">
          <cell r="G246" t="str">
            <v>件</v>
          </cell>
        </row>
        <row r="246">
          <cell r="I246">
            <v>8</v>
          </cell>
          <cell r="J246">
            <v>1061.94</v>
          </cell>
        </row>
        <row r="246">
          <cell r="O246">
            <v>8</v>
          </cell>
        </row>
        <row r="246">
          <cell r="Z246">
            <v>530.97</v>
          </cell>
        </row>
        <row r="247">
          <cell r="A247">
            <v>242</v>
          </cell>
          <cell r="B247" t="str">
            <v>07130518</v>
          </cell>
        </row>
        <row r="247">
          <cell r="D247" t="str">
            <v>吊钩安全挡板</v>
          </cell>
          <cell r="E247" t="str">
            <v>5T</v>
          </cell>
        </row>
        <row r="247">
          <cell r="G247" t="str">
            <v>套</v>
          </cell>
        </row>
        <row r="247">
          <cell r="I247">
            <v>4</v>
          </cell>
          <cell r="J247">
            <v>80.46</v>
          </cell>
        </row>
        <row r="247">
          <cell r="O247">
            <v>4</v>
          </cell>
        </row>
        <row r="247">
          <cell r="Z247">
            <v>40.23</v>
          </cell>
        </row>
        <row r="248">
          <cell r="A248">
            <v>243</v>
          </cell>
          <cell r="B248" t="str">
            <v>07130520</v>
          </cell>
        </row>
        <row r="248">
          <cell r="D248" t="str">
            <v>吊装带</v>
          </cell>
          <cell r="E248" t="str">
            <v>10T*8</v>
          </cell>
        </row>
        <row r="248">
          <cell r="G248" t="str">
            <v>条</v>
          </cell>
        </row>
        <row r="248">
          <cell r="I248">
            <v>1</v>
          </cell>
          <cell r="J248">
            <v>192.92</v>
          </cell>
        </row>
        <row r="248">
          <cell r="O248">
            <v>1</v>
          </cell>
        </row>
        <row r="248">
          <cell r="Z248">
            <v>96.46</v>
          </cell>
        </row>
        <row r="249">
          <cell r="A249">
            <v>244</v>
          </cell>
          <cell r="B249" t="str">
            <v>07130546</v>
          </cell>
        </row>
        <row r="249">
          <cell r="D249" t="str">
            <v>挂锁扣</v>
          </cell>
        </row>
        <row r="249">
          <cell r="G249" t="str">
            <v>套</v>
          </cell>
        </row>
        <row r="249">
          <cell r="I249">
            <v>2</v>
          </cell>
          <cell r="J249">
            <v>1.77</v>
          </cell>
        </row>
        <row r="249">
          <cell r="O249">
            <v>2</v>
          </cell>
        </row>
        <row r="249">
          <cell r="Z249">
            <v>0.885</v>
          </cell>
        </row>
        <row r="250">
          <cell r="A250">
            <v>245</v>
          </cell>
          <cell r="B250" t="str">
            <v>07130548</v>
          </cell>
        </row>
        <row r="250">
          <cell r="D250" t="str">
            <v>拐尺</v>
          </cell>
          <cell r="E250" t="str">
            <v>300*150</v>
          </cell>
        </row>
        <row r="250">
          <cell r="G250" t="str">
            <v>把</v>
          </cell>
        </row>
        <row r="250">
          <cell r="I250">
            <v>5</v>
          </cell>
          <cell r="J250">
            <v>37.62</v>
          </cell>
        </row>
        <row r="250">
          <cell r="O250">
            <v>5</v>
          </cell>
        </row>
        <row r="250">
          <cell r="Z250">
            <v>18.81</v>
          </cell>
        </row>
        <row r="251">
          <cell r="A251">
            <v>246</v>
          </cell>
          <cell r="B251" t="str">
            <v>07130558</v>
          </cell>
        </row>
        <row r="251">
          <cell r="D251" t="str">
            <v>喉箍</v>
          </cell>
        </row>
        <row r="251">
          <cell r="G251" t="str">
            <v>个</v>
          </cell>
        </row>
        <row r="251">
          <cell r="I251">
            <v>54</v>
          </cell>
          <cell r="J251">
            <v>80.89</v>
          </cell>
        </row>
        <row r="251">
          <cell r="O251">
            <v>54</v>
          </cell>
        </row>
        <row r="251">
          <cell r="Z251">
            <v>40.445001</v>
          </cell>
        </row>
        <row r="252">
          <cell r="A252">
            <v>247</v>
          </cell>
          <cell r="B252" t="str">
            <v>07130584</v>
          </cell>
        </row>
        <row r="252">
          <cell r="D252" t="str">
            <v>空压机油</v>
          </cell>
        </row>
        <row r="252">
          <cell r="G252" t="str">
            <v>桶</v>
          </cell>
        </row>
        <row r="252">
          <cell r="I252">
            <v>8</v>
          </cell>
          <cell r="J252">
            <v>4860.21</v>
          </cell>
        </row>
        <row r="252">
          <cell r="O252">
            <v>6</v>
          </cell>
        </row>
        <row r="252">
          <cell r="Z252">
            <v>1822.57875</v>
          </cell>
        </row>
        <row r="253">
          <cell r="A253">
            <v>248</v>
          </cell>
          <cell r="B253" t="str">
            <v>07130611</v>
          </cell>
        </row>
        <row r="253">
          <cell r="D253" t="str">
            <v>内六角螺栓</v>
          </cell>
          <cell r="E253" t="str">
            <v>16*45</v>
          </cell>
        </row>
        <row r="253">
          <cell r="G253" t="str">
            <v>套</v>
          </cell>
        </row>
        <row r="253">
          <cell r="I253">
            <v>154</v>
          </cell>
          <cell r="J253">
            <v>609.25</v>
          </cell>
        </row>
        <row r="253">
          <cell r="O253">
            <v>154</v>
          </cell>
        </row>
        <row r="253">
          <cell r="Z253">
            <v>304.625013</v>
          </cell>
        </row>
        <row r="254">
          <cell r="A254">
            <v>249</v>
          </cell>
          <cell r="B254" t="str">
            <v>07130619</v>
          </cell>
        </row>
        <row r="254">
          <cell r="D254" t="str">
            <v>气管接头</v>
          </cell>
          <cell r="E254" t="str">
            <v>SC08-02</v>
          </cell>
        </row>
        <row r="254">
          <cell r="G254" t="str">
            <v>个</v>
          </cell>
        </row>
        <row r="254">
          <cell r="I254">
            <v>24</v>
          </cell>
          <cell r="J254">
            <v>42.47</v>
          </cell>
        </row>
        <row r="254">
          <cell r="O254">
            <v>24</v>
          </cell>
        </row>
        <row r="254">
          <cell r="Z254">
            <v>21.234996</v>
          </cell>
        </row>
        <row r="255">
          <cell r="A255">
            <v>250</v>
          </cell>
          <cell r="B255" t="str">
            <v>07130674</v>
          </cell>
        </row>
        <row r="255">
          <cell r="D255" t="str">
            <v>下水软管</v>
          </cell>
        </row>
        <row r="255">
          <cell r="G255" t="str">
            <v>条</v>
          </cell>
        </row>
        <row r="255">
          <cell r="I255">
            <v>8</v>
          </cell>
          <cell r="J255">
            <v>99.12</v>
          </cell>
        </row>
        <row r="255">
          <cell r="O255">
            <v>8</v>
          </cell>
        </row>
        <row r="255">
          <cell r="Z255">
            <v>49.56</v>
          </cell>
        </row>
        <row r="256">
          <cell r="A256">
            <v>251</v>
          </cell>
          <cell r="B256" t="str">
            <v>07130676</v>
          </cell>
        </row>
        <row r="256">
          <cell r="D256" t="str">
            <v>消防栓闸阀</v>
          </cell>
          <cell r="E256" t="str">
            <v>SN65型 65mm</v>
          </cell>
        </row>
        <row r="256">
          <cell r="G256" t="str">
            <v>个</v>
          </cell>
        </row>
        <row r="256">
          <cell r="I256">
            <v>8</v>
          </cell>
          <cell r="J256">
            <v>691.17</v>
          </cell>
        </row>
        <row r="256">
          <cell r="O256">
            <v>8</v>
          </cell>
        </row>
        <row r="256">
          <cell r="Z256">
            <v>345.585</v>
          </cell>
        </row>
        <row r="257">
          <cell r="A257">
            <v>252</v>
          </cell>
          <cell r="B257" t="str">
            <v>07130747</v>
          </cell>
        </row>
        <row r="257">
          <cell r="D257" t="str">
            <v>包装袋</v>
          </cell>
        </row>
        <row r="257">
          <cell r="G257" t="str">
            <v>个</v>
          </cell>
        </row>
        <row r="257">
          <cell r="I257">
            <v>81</v>
          </cell>
          <cell r="J257">
            <v>43.01</v>
          </cell>
        </row>
        <row r="257">
          <cell r="O257">
            <v>81</v>
          </cell>
        </row>
        <row r="257">
          <cell r="Z257">
            <v>21.505014</v>
          </cell>
        </row>
        <row r="258">
          <cell r="A258">
            <v>253</v>
          </cell>
          <cell r="B258" t="str">
            <v>07130782</v>
          </cell>
        </row>
        <row r="258">
          <cell r="D258" t="str">
            <v>挤塑板</v>
          </cell>
        </row>
        <row r="258">
          <cell r="G258" t="str">
            <v>平方米</v>
          </cell>
        </row>
        <row r="258">
          <cell r="I258">
            <v>69.2696</v>
          </cell>
          <cell r="J258">
            <v>965.77</v>
          </cell>
        </row>
        <row r="258">
          <cell r="O258">
            <v>69.2696</v>
          </cell>
        </row>
        <row r="258">
          <cell r="Z258">
            <v>482.8849968468</v>
          </cell>
        </row>
        <row r="259">
          <cell r="A259">
            <v>254</v>
          </cell>
          <cell r="B259" t="str">
            <v>07130788</v>
          </cell>
        </row>
        <row r="259">
          <cell r="D259" t="str">
            <v>警戒线</v>
          </cell>
        </row>
        <row r="259">
          <cell r="G259" t="str">
            <v>盘</v>
          </cell>
        </row>
        <row r="259">
          <cell r="I259">
            <v>19</v>
          </cell>
          <cell r="J259">
            <v>232.46</v>
          </cell>
        </row>
        <row r="259">
          <cell r="O259">
            <v>19</v>
          </cell>
        </row>
        <row r="259">
          <cell r="Z259">
            <v>116.2300015</v>
          </cell>
        </row>
        <row r="260">
          <cell r="A260">
            <v>255</v>
          </cell>
          <cell r="B260" t="str">
            <v>07130796</v>
          </cell>
        </row>
        <row r="260">
          <cell r="D260" t="str">
            <v>摩擦片</v>
          </cell>
        </row>
        <row r="260">
          <cell r="G260" t="str">
            <v>片</v>
          </cell>
        </row>
        <row r="260">
          <cell r="I260">
            <v>115</v>
          </cell>
          <cell r="J260">
            <v>75.77</v>
          </cell>
        </row>
        <row r="260">
          <cell r="O260">
            <v>115</v>
          </cell>
        </row>
        <row r="260">
          <cell r="Z260">
            <v>37.885025</v>
          </cell>
        </row>
        <row r="261">
          <cell r="A261">
            <v>256</v>
          </cell>
          <cell r="B261" t="str">
            <v>07130802</v>
          </cell>
        </row>
        <row r="261">
          <cell r="D261" t="str">
            <v>喷火枪</v>
          </cell>
        </row>
        <row r="261">
          <cell r="G261" t="str">
            <v>把</v>
          </cell>
        </row>
        <row r="261">
          <cell r="I261">
            <v>2</v>
          </cell>
          <cell r="J261">
            <v>124.79</v>
          </cell>
        </row>
        <row r="261">
          <cell r="O261">
            <v>2</v>
          </cell>
        </row>
        <row r="261">
          <cell r="Z261">
            <v>62.395</v>
          </cell>
        </row>
        <row r="262">
          <cell r="A262">
            <v>257</v>
          </cell>
          <cell r="B262" t="str">
            <v>07130833</v>
          </cell>
        </row>
        <row r="262">
          <cell r="D262" t="str">
            <v>折弯件</v>
          </cell>
        </row>
        <row r="262">
          <cell r="G262" t="str">
            <v>米</v>
          </cell>
        </row>
        <row r="262">
          <cell r="I262">
            <v>48</v>
          </cell>
          <cell r="J262">
            <v>594.69</v>
          </cell>
        </row>
        <row r="262">
          <cell r="O262">
            <v>48</v>
          </cell>
        </row>
        <row r="262">
          <cell r="Z262">
            <v>297.345</v>
          </cell>
        </row>
        <row r="263">
          <cell r="A263">
            <v>258</v>
          </cell>
          <cell r="B263" t="str">
            <v>07130841</v>
          </cell>
        </row>
        <row r="263">
          <cell r="D263" t="str">
            <v>聚氨脂定向轮6”</v>
          </cell>
          <cell r="E263" t="str">
            <v>个</v>
          </cell>
        </row>
        <row r="263">
          <cell r="G263" t="str">
            <v>个</v>
          </cell>
        </row>
        <row r="263">
          <cell r="I263">
            <v>0</v>
          </cell>
          <cell r="J263">
            <v>17.67</v>
          </cell>
        </row>
        <row r="263">
          <cell r="O263">
            <v>0</v>
          </cell>
        </row>
        <row r="263">
          <cell r="Z263">
            <v>0</v>
          </cell>
        </row>
        <row r="264">
          <cell r="A264">
            <v>259</v>
          </cell>
          <cell r="B264" t="str">
            <v>07130890</v>
          </cell>
        </row>
        <row r="264">
          <cell r="D264" t="str">
            <v>吊环</v>
          </cell>
          <cell r="E264" t="str">
            <v>M36</v>
          </cell>
        </row>
        <row r="264">
          <cell r="G264" t="str">
            <v>个</v>
          </cell>
        </row>
        <row r="264">
          <cell r="I264">
            <v>127</v>
          </cell>
          <cell r="J264">
            <v>6096</v>
          </cell>
        </row>
        <row r="264">
          <cell r="O264">
            <v>127</v>
          </cell>
        </row>
        <row r="264">
          <cell r="Z264">
            <v>3048</v>
          </cell>
        </row>
        <row r="265">
          <cell r="A265">
            <v>260</v>
          </cell>
          <cell r="B265" t="str">
            <v>07131024</v>
          </cell>
        </row>
        <row r="265">
          <cell r="D265" t="str">
            <v>曲线锯条</v>
          </cell>
        </row>
        <row r="265">
          <cell r="G265" t="str">
            <v>件</v>
          </cell>
        </row>
        <row r="265">
          <cell r="I265">
            <v>71</v>
          </cell>
          <cell r="J265">
            <v>92.09</v>
          </cell>
        </row>
        <row r="265">
          <cell r="O265">
            <v>71</v>
          </cell>
        </row>
        <row r="265">
          <cell r="Z265">
            <v>46.044991</v>
          </cell>
        </row>
        <row r="266">
          <cell r="A266">
            <v>261</v>
          </cell>
          <cell r="B266" t="str">
            <v>07131035</v>
          </cell>
        </row>
        <row r="266">
          <cell r="D266" t="str">
            <v>消防指示灯</v>
          </cell>
          <cell r="E266" t="str">
            <v> </v>
          </cell>
        </row>
        <row r="266">
          <cell r="G266" t="str">
            <v>个</v>
          </cell>
        </row>
        <row r="266">
          <cell r="I266">
            <v>13</v>
          </cell>
          <cell r="J266">
            <v>195.57</v>
          </cell>
        </row>
        <row r="266">
          <cell r="O266">
            <v>13</v>
          </cell>
        </row>
        <row r="266">
          <cell r="Z266">
            <v>97.784999</v>
          </cell>
        </row>
        <row r="267">
          <cell r="A267">
            <v>262</v>
          </cell>
          <cell r="B267" t="str">
            <v>07131049</v>
          </cell>
        </row>
        <row r="267">
          <cell r="D267" t="str">
            <v>PU气管接头</v>
          </cell>
          <cell r="E267" t="str">
            <v>10#</v>
          </cell>
        </row>
        <row r="267">
          <cell r="G267" t="str">
            <v>个</v>
          </cell>
        </row>
        <row r="267">
          <cell r="I267">
            <v>9</v>
          </cell>
          <cell r="J267">
            <v>24.7</v>
          </cell>
        </row>
        <row r="267">
          <cell r="O267">
            <v>9</v>
          </cell>
        </row>
        <row r="267">
          <cell r="Z267">
            <v>12.349998</v>
          </cell>
        </row>
        <row r="268">
          <cell r="A268">
            <v>263</v>
          </cell>
          <cell r="B268" t="str">
            <v>07140024</v>
          </cell>
        </row>
        <row r="268">
          <cell r="D268" t="str">
            <v>切割机开关</v>
          </cell>
        </row>
        <row r="268">
          <cell r="G268" t="str">
            <v>个</v>
          </cell>
        </row>
        <row r="268">
          <cell r="I268">
            <v>2</v>
          </cell>
          <cell r="J268">
            <v>24.14</v>
          </cell>
        </row>
        <row r="268">
          <cell r="O268">
            <v>0</v>
          </cell>
        </row>
        <row r="268">
          <cell r="Z268">
            <v>0</v>
          </cell>
        </row>
        <row r="269">
          <cell r="A269">
            <v>264</v>
          </cell>
          <cell r="B269" t="str">
            <v>07140043</v>
          </cell>
        </row>
        <row r="269">
          <cell r="D269" t="str">
            <v>割枪</v>
          </cell>
        </row>
        <row r="269">
          <cell r="G269" t="str">
            <v>把</v>
          </cell>
        </row>
        <row r="269">
          <cell r="I269">
            <v>23</v>
          </cell>
          <cell r="J269">
            <v>2340.71</v>
          </cell>
        </row>
        <row r="269">
          <cell r="O269">
            <v>23</v>
          </cell>
        </row>
        <row r="269">
          <cell r="Z269">
            <v>1170.355</v>
          </cell>
        </row>
        <row r="270">
          <cell r="A270">
            <v>265</v>
          </cell>
          <cell r="B270" t="str">
            <v>07140098</v>
          </cell>
        </row>
        <row r="270">
          <cell r="D270" t="str">
            <v>连轴器</v>
          </cell>
          <cell r="E270" t="str">
            <v>5T</v>
          </cell>
        </row>
        <row r="270">
          <cell r="G270" t="str">
            <v>个</v>
          </cell>
        </row>
        <row r="270">
          <cell r="I270">
            <v>2</v>
          </cell>
          <cell r="J270">
            <v>318.58</v>
          </cell>
        </row>
        <row r="270">
          <cell r="O270">
            <v>2</v>
          </cell>
        </row>
        <row r="270">
          <cell r="Z270">
            <v>159.29</v>
          </cell>
        </row>
        <row r="271">
          <cell r="A271">
            <v>266</v>
          </cell>
          <cell r="B271" t="str">
            <v>07140099</v>
          </cell>
        </row>
        <row r="271">
          <cell r="D271" t="str">
            <v>连轴器</v>
          </cell>
          <cell r="E271" t="str">
            <v>10T</v>
          </cell>
        </row>
        <row r="271">
          <cell r="G271" t="str">
            <v>个</v>
          </cell>
        </row>
        <row r="271">
          <cell r="I271">
            <v>2</v>
          </cell>
          <cell r="J271">
            <v>458.41</v>
          </cell>
        </row>
        <row r="271">
          <cell r="O271">
            <v>2</v>
          </cell>
        </row>
        <row r="271">
          <cell r="Z271">
            <v>229.205</v>
          </cell>
        </row>
        <row r="272">
          <cell r="A272">
            <v>267</v>
          </cell>
          <cell r="B272" t="str">
            <v>07140174</v>
          </cell>
        </row>
        <row r="272">
          <cell r="D272" t="str">
            <v>加工件</v>
          </cell>
        </row>
        <row r="272">
          <cell r="G272" t="str">
            <v>个</v>
          </cell>
        </row>
        <row r="272">
          <cell r="I272">
            <v>10</v>
          </cell>
          <cell r="J272">
            <v>1206.66</v>
          </cell>
        </row>
        <row r="272">
          <cell r="O272">
            <v>10</v>
          </cell>
        </row>
        <row r="272">
          <cell r="Z272">
            <v>603.33</v>
          </cell>
        </row>
        <row r="273">
          <cell r="A273">
            <v>268</v>
          </cell>
          <cell r="B273" t="str">
            <v>07140218</v>
          </cell>
        </row>
        <row r="273">
          <cell r="D273" t="str">
            <v>闸瓦</v>
          </cell>
        </row>
        <row r="273">
          <cell r="G273" t="str">
            <v>付</v>
          </cell>
        </row>
        <row r="273">
          <cell r="I273">
            <v>27</v>
          </cell>
          <cell r="J273">
            <v>2551.51</v>
          </cell>
        </row>
        <row r="273">
          <cell r="O273">
            <v>27</v>
          </cell>
        </row>
        <row r="273">
          <cell r="Z273">
            <v>1275.754995</v>
          </cell>
        </row>
        <row r="274">
          <cell r="A274">
            <v>269</v>
          </cell>
          <cell r="B274" t="str">
            <v>07140265</v>
          </cell>
        </row>
        <row r="274">
          <cell r="D274" t="str">
            <v>轮子</v>
          </cell>
        </row>
        <row r="274">
          <cell r="G274" t="str">
            <v>个</v>
          </cell>
        </row>
        <row r="274">
          <cell r="I274">
            <v>8</v>
          </cell>
          <cell r="J274">
            <v>92.03</v>
          </cell>
        </row>
        <row r="274">
          <cell r="O274">
            <v>0</v>
          </cell>
        </row>
        <row r="274">
          <cell r="Z274">
            <v>0</v>
          </cell>
        </row>
        <row r="275">
          <cell r="A275">
            <v>270</v>
          </cell>
          <cell r="B275" t="str">
            <v>07140274</v>
          </cell>
        </row>
        <row r="275">
          <cell r="D275" t="str">
            <v>合金块</v>
          </cell>
        </row>
        <row r="275">
          <cell r="G275" t="str">
            <v>块</v>
          </cell>
        </row>
        <row r="275">
          <cell r="I275">
            <v>7</v>
          </cell>
          <cell r="J275">
            <v>574.51</v>
          </cell>
        </row>
        <row r="275">
          <cell r="O275">
            <v>0</v>
          </cell>
        </row>
        <row r="275">
          <cell r="Z275">
            <v>0</v>
          </cell>
        </row>
        <row r="276">
          <cell r="A276">
            <v>271</v>
          </cell>
          <cell r="B276" t="str">
            <v>07140326</v>
          </cell>
        </row>
        <row r="276">
          <cell r="D276" t="str">
            <v>电焊机开关(转换开关)</v>
          </cell>
        </row>
        <row r="276">
          <cell r="G276" t="str">
            <v>个</v>
          </cell>
        </row>
        <row r="276">
          <cell r="I276">
            <v>2</v>
          </cell>
          <cell r="J276">
            <v>8.55</v>
          </cell>
        </row>
        <row r="276">
          <cell r="O276">
            <v>2</v>
          </cell>
        </row>
        <row r="276">
          <cell r="Z276">
            <v>4.275</v>
          </cell>
        </row>
        <row r="277">
          <cell r="A277">
            <v>272</v>
          </cell>
          <cell r="B277" t="str">
            <v>07140373</v>
          </cell>
        </row>
        <row r="277">
          <cell r="D277" t="str">
            <v>交流接触器5011</v>
          </cell>
        </row>
        <row r="277">
          <cell r="G277" t="str">
            <v>个</v>
          </cell>
        </row>
        <row r="277">
          <cell r="I277">
            <v>9</v>
          </cell>
          <cell r="J277">
            <v>1063.27</v>
          </cell>
        </row>
        <row r="277">
          <cell r="O277">
            <v>9</v>
          </cell>
        </row>
        <row r="277">
          <cell r="Z277">
            <v>531.6349995</v>
          </cell>
        </row>
        <row r="278">
          <cell r="A278">
            <v>273</v>
          </cell>
          <cell r="B278" t="str">
            <v>07140387</v>
          </cell>
        </row>
        <row r="278">
          <cell r="D278" t="str">
            <v>交流接触器CJ20-160A</v>
          </cell>
        </row>
        <row r="278">
          <cell r="G278" t="str">
            <v>个</v>
          </cell>
        </row>
        <row r="278">
          <cell r="I278">
            <v>2</v>
          </cell>
          <cell r="J278">
            <v>1240.67</v>
          </cell>
        </row>
        <row r="278">
          <cell r="O278">
            <v>1</v>
          </cell>
        </row>
        <row r="278">
          <cell r="Z278">
            <v>310.1675</v>
          </cell>
        </row>
        <row r="279">
          <cell r="A279">
            <v>274</v>
          </cell>
          <cell r="B279" t="str">
            <v>07140535</v>
          </cell>
        </row>
        <row r="279">
          <cell r="D279" t="str">
            <v>电磨机</v>
          </cell>
        </row>
        <row r="279">
          <cell r="G279" t="str">
            <v>台</v>
          </cell>
        </row>
        <row r="279">
          <cell r="I279">
            <v>1</v>
          </cell>
          <cell r="J279">
            <v>168.14</v>
          </cell>
        </row>
        <row r="279">
          <cell r="O279">
            <v>1</v>
          </cell>
        </row>
        <row r="279">
          <cell r="Z279">
            <v>84.07</v>
          </cell>
        </row>
        <row r="280">
          <cell r="A280">
            <v>275</v>
          </cell>
          <cell r="B280" t="str">
            <v>07140609</v>
          </cell>
        </row>
        <row r="280">
          <cell r="D280" t="str">
            <v>气缸接头</v>
          </cell>
          <cell r="E280" t="str">
            <v>M18</v>
          </cell>
        </row>
        <row r="280">
          <cell r="G280" t="str">
            <v>个</v>
          </cell>
        </row>
        <row r="280">
          <cell r="I280">
            <v>2</v>
          </cell>
          <cell r="J280">
            <v>20.69</v>
          </cell>
        </row>
        <row r="280">
          <cell r="O280">
            <v>0</v>
          </cell>
        </row>
        <row r="280">
          <cell r="Z280">
            <v>0</v>
          </cell>
        </row>
        <row r="281">
          <cell r="A281">
            <v>276</v>
          </cell>
          <cell r="B281" t="str">
            <v>07140621</v>
          </cell>
        </row>
        <row r="281">
          <cell r="D281" t="str">
            <v>水泵</v>
          </cell>
        </row>
        <row r="281">
          <cell r="G281" t="str">
            <v>台</v>
          </cell>
        </row>
        <row r="281">
          <cell r="I281">
            <v>3</v>
          </cell>
          <cell r="J281">
            <v>3896.13</v>
          </cell>
        </row>
        <row r="281">
          <cell r="O281">
            <v>1</v>
          </cell>
        </row>
        <row r="281">
          <cell r="Z281">
            <v>649.355</v>
          </cell>
        </row>
        <row r="282">
          <cell r="A282">
            <v>277</v>
          </cell>
          <cell r="B282" t="str">
            <v>07140637</v>
          </cell>
        </row>
        <row r="282">
          <cell r="D282" t="str">
            <v>限位拉杆</v>
          </cell>
          <cell r="E282" t="str">
            <v>5TON</v>
          </cell>
        </row>
        <row r="282">
          <cell r="G282" t="str">
            <v>个</v>
          </cell>
        </row>
        <row r="282">
          <cell r="I282">
            <v>4</v>
          </cell>
          <cell r="J282">
            <v>198.23</v>
          </cell>
        </row>
        <row r="282">
          <cell r="O282">
            <v>4</v>
          </cell>
        </row>
        <row r="282">
          <cell r="Z282">
            <v>99.115</v>
          </cell>
        </row>
        <row r="283">
          <cell r="A283">
            <v>278</v>
          </cell>
          <cell r="B283" t="str">
            <v>07140643</v>
          </cell>
        </row>
        <row r="283">
          <cell r="D283" t="str">
            <v>行车遥控器</v>
          </cell>
          <cell r="E283" t="str">
            <v>F21-E1B</v>
          </cell>
        </row>
        <row r="283">
          <cell r="G283" t="str">
            <v>台</v>
          </cell>
        </row>
        <row r="283">
          <cell r="I283">
            <v>0</v>
          </cell>
          <cell r="J283">
            <v>63.17</v>
          </cell>
        </row>
        <row r="283">
          <cell r="O283">
            <v>0</v>
          </cell>
        </row>
        <row r="283">
          <cell r="Z283">
            <v>0</v>
          </cell>
        </row>
        <row r="284">
          <cell r="A284">
            <v>279</v>
          </cell>
          <cell r="B284" t="str">
            <v>07140688</v>
          </cell>
        </row>
        <row r="284">
          <cell r="D284" t="str">
            <v>接触器</v>
          </cell>
          <cell r="E284" t="str">
            <v>CJX1 3201  36V</v>
          </cell>
        </row>
        <row r="284">
          <cell r="G284" t="str">
            <v>个</v>
          </cell>
        </row>
        <row r="284">
          <cell r="I284">
            <v>4</v>
          </cell>
          <cell r="J284">
            <v>369.72</v>
          </cell>
        </row>
        <row r="284">
          <cell r="O284">
            <v>4</v>
          </cell>
        </row>
        <row r="284">
          <cell r="Z284">
            <v>184.86</v>
          </cell>
        </row>
        <row r="285">
          <cell r="A285">
            <v>280</v>
          </cell>
          <cell r="B285" t="str">
            <v>07140691</v>
          </cell>
        </row>
        <row r="285">
          <cell r="D285" t="str">
            <v>接触器</v>
          </cell>
          <cell r="E285" t="str">
            <v>GSC1-1801</v>
          </cell>
        </row>
        <row r="285">
          <cell r="G285" t="str">
            <v>个</v>
          </cell>
        </row>
        <row r="285">
          <cell r="I285">
            <v>5</v>
          </cell>
          <cell r="J285">
            <v>230.09</v>
          </cell>
        </row>
        <row r="285">
          <cell r="O285">
            <v>4</v>
          </cell>
        </row>
        <row r="285">
          <cell r="Z285">
            <v>92.036</v>
          </cell>
        </row>
        <row r="286">
          <cell r="A286">
            <v>281</v>
          </cell>
          <cell r="B286" t="str">
            <v>07140729</v>
          </cell>
        </row>
        <row r="286">
          <cell r="D286" t="str">
            <v>打包扣</v>
          </cell>
          <cell r="E286" t="str">
            <v>个</v>
          </cell>
        </row>
        <row r="286">
          <cell r="G286" t="str">
            <v>个</v>
          </cell>
        </row>
        <row r="286">
          <cell r="I286">
            <v>758</v>
          </cell>
          <cell r="J286">
            <v>327.13</v>
          </cell>
        </row>
        <row r="286">
          <cell r="O286">
            <v>758</v>
          </cell>
        </row>
        <row r="286">
          <cell r="Z286">
            <v>163.56503</v>
          </cell>
        </row>
        <row r="287">
          <cell r="A287">
            <v>282</v>
          </cell>
          <cell r="B287" t="str">
            <v>07140730</v>
          </cell>
        </row>
        <row r="287">
          <cell r="D287" t="str">
            <v>吊链</v>
          </cell>
          <cell r="E287" t="str">
            <v>3T</v>
          </cell>
        </row>
        <row r="287">
          <cell r="G287" t="str">
            <v>个</v>
          </cell>
        </row>
        <row r="287">
          <cell r="I287">
            <v>2</v>
          </cell>
          <cell r="J287">
            <v>1316.81</v>
          </cell>
        </row>
        <row r="287">
          <cell r="O287">
            <v>2</v>
          </cell>
        </row>
        <row r="287">
          <cell r="Z287">
            <v>658.405</v>
          </cell>
        </row>
        <row r="288">
          <cell r="A288">
            <v>283</v>
          </cell>
          <cell r="B288" t="str">
            <v>07140749</v>
          </cell>
        </row>
        <row r="288">
          <cell r="D288" t="str">
            <v>锁</v>
          </cell>
        </row>
        <row r="288">
          <cell r="G288" t="str">
            <v>把</v>
          </cell>
        </row>
        <row r="288">
          <cell r="I288">
            <v>13</v>
          </cell>
          <cell r="J288">
            <v>115.5</v>
          </cell>
        </row>
        <row r="288">
          <cell r="O288">
            <v>13</v>
          </cell>
        </row>
        <row r="288">
          <cell r="Z288">
            <v>57.7499975</v>
          </cell>
        </row>
        <row r="289">
          <cell r="A289">
            <v>284</v>
          </cell>
          <cell r="B289" t="str">
            <v>07140753</v>
          </cell>
        </row>
        <row r="289">
          <cell r="D289" t="str">
            <v>锥柄钻头</v>
          </cell>
          <cell r="E289" t="str">
            <v>38</v>
          </cell>
        </row>
        <row r="289">
          <cell r="G289" t="str">
            <v>支</v>
          </cell>
        </row>
        <row r="289">
          <cell r="I289">
            <v>1</v>
          </cell>
          <cell r="J289">
            <v>149</v>
          </cell>
        </row>
        <row r="289">
          <cell r="O289">
            <v>1</v>
          </cell>
        </row>
        <row r="289">
          <cell r="Z289">
            <v>74.5</v>
          </cell>
        </row>
        <row r="290">
          <cell r="A290">
            <v>285</v>
          </cell>
          <cell r="B290" t="str">
            <v>07141052</v>
          </cell>
        </row>
        <row r="290">
          <cell r="D290" t="str">
            <v>吊环</v>
          </cell>
          <cell r="E290" t="str">
            <v>12*50</v>
          </cell>
        </row>
        <row r="290">
          <cell r="G290" t="str">
            <v>个</v>
          </cell>
        </row>
        <row r="290">
          <cell r="I290">
            <v>9</v>
          </cell>
          <cell r="J290">
            <v>29.39</v>
          </cell>
        </row>
        <row r="290">
          <cell r="O290">
            <v>9</v>
          </cell>
        </row>
        <row r="290">
          <cell r="Z290">
            <v>14.695002</v>
          </cell>
        </row>
        <row r="291">
          <cell r="A291">
            <v>286</v>
          </cell>
          <cell r="B291" t="str">
            <v>07141087</v>
          </cell>
        </row>
        <row r="291">
          <cell r="D291" t="str">
            <v>定向轮</v>
          </cell>
          <cell r="E291" t="str">
            <v>重型8寸</v>
          </cell>
        </row>
        <row r="291">
          <cell r="G291" t="str">
            <v>件</v>
          </cell>
        </row>
        <row r="291">
          <cell r="I291">
            <v>6</v>
          </cell>
          <cell r="J291">
            <v>60.88</v>
          </cell>
        </row>
        <row r="291">
          <cell r="O291">
            <v>0</v>
          </cell>
        </row>
        <row r="291">
          <cell r="Z291">
            <v>0</v>
          </cell>
        </row>
        <row r="292">
          <cell r="A292">
            <v>287</v>
          </cell>
          <cell r="B292" t="str">
            <v>07141118</v>
          </cell>
        </row>
        <row r="292">
          <cell r="D292" t="str">
            <v>附件</v>
          </cell>
        </row>
        <row r="292">
          <cell r="G292" t="str">
            <v>套</v>
          </cell>
        </row>
        <row r="292">
          <cell r="I292">
            <v>6</v>
          </cell>
          <cell r="J292">
            <v>44933.1</v>
          </cell>
        </row>
        <row r="292">
          <cell r="O292">
            <v>6</v>
          </cell>
        </row>
        <row r="292">
          <cell r="Z292">
            <v>22466.55</v>
          </cell>
        </row>
        <row r="293">
          <cell r="A293">
            <v>288</v>
          </cell>
          <cell r="B293" t="str">
            <v>07141156</v>
          </cell>
        </row>
        <row r="293">
          <cell r="D293" t="str">
            <v>风扇叶</v>
          </cell>
        </row>
        <row r="293">
          <cell r="G293" t="str">
            <v>个</v>
          </cell>
        </row>
        <row r="293">
          <cell r="I293">
            <v>1</v>
          </cell>
          <cell r="J293">
            <v>34.48</v>
          </cell>
        </row>
        <row r="293">
          <cell r="O293">
            <v>1</v>
          </cell>
        </row>
        <row r="293">
          <cell r="Z293">
            <v>17.24</v>
          </cell>
        </row>
        <row r="294">
          <cell r="A294">
            <v>289</v>
          </cell>
          <cell r="B294" t="str">
            <v>07141205</v>
          </cell>
        </row>
        <row r="294">
          <cell r="D294" t="str">
            <v>吊环</v>
          </cell>
          <cell r="E294" t="str">
            <v>20*40</v>
          </cell>
        </row>
        <row r="294">
          <cell r="G294" t="str">
            <v>件</v>
          </cell>
        </row>
        <row r="294">
          <cell r="I294">
            <v>10</v>
          </cell>
          <cell r="J294">
            <v>15</v>
          </cell>
        </row>
        <row r="294">
          <cell r="O294">
            <v>10</v>
          </cell>
        </row>
        <row r="294">
          <cell r="Z294">
            <v>7.5</v>
          </cell>
        </row>
        <row r="295">
          <cell r="A295">
            <v>290</v>
          </cell>
          <cell r="B295" t="str">
            <v>07141206</v>
          </cell>
        </row>
        <row r="295">
          <cell r="D295" t="str">
            <v>吊环</v>
          </cell>
          <cell r="E295" t="str">
            <v>16*50</v>
          </cell>
        </row>
        <row r="295">
          <cell r="G295" t="str">
            <v>件</v>
          </cell>
        </row>
        <row r="295">
          <cell r="I295">
            <v>41</v>
          </cell>
          <cell r="J295">
            <v>41</v>
          </cell>
        </row>
        <row r="295">
          <cell r="O295">
            <v>41</v>
          </cell>
        </row>
        <row r="295">
          <cell r="Z295">
            <v>20.5</v>
          </cell>
        </row>
        <row r="296">
          <cell r="A296">
            <v>291</v>
          </cell>
          <cell r="B296" t="str">
            <v>07141215</v>
          </cell>
        </row>
        <row r="296">
          <cell r="D296" t="str">
            <v>松香</v>
          </cell>
        </row>
        <row r="296">
          <cell r="G296" t="str">
            <v>公斤（千克）</v>
          </cell>
        </row>
        <row r="296">
          <cell r="I296">
            <v>3</v>
          </cell>
          <cell r="J296">
            <v>12.8</v>
          </cell>
        </row>
        <row r="296">
          <cell r="O296">
            <v>1</v>
          </cell>
        </row>
        <row r="296">
          <cell r="Z296">
            <v>2.1333335</v>
          </cell>
        </row>
        <row r="297">
          <cell r="A297">
            <v>292</v>
          </cell>
          <cell r="B297" t="str">
            <v>07141320</v>
          </cell>
        </row>
        <row r="297">
          <cell r="D297" t="str">
            <v>吊链</v>
          </cell>
          <cell r="E297" t="str">
            <v>10T*20M</v>
          </cell>
        </row>
        <row r="297">
          <cell r="G297" t="str">
            <v>套</v>
          </cell>
        </row>
        <row r="297">
          <cell r="I297">
            <v>1</v>
          </cell>
          <cell r="J297">
            <v>773.01</v>
          </cell>
        </row>
        <row r="297">
          <cell r="O297">
            <v>1</v>
          </cell>
        </row>
        <row r="297">
          <cell r="Z297">
            <v>386.505</v>
          </cell>
        </row>
        <row r="298">
          <cell r="A298">
            <v>293</v>
          </cell>
          <cell r="B298" t="str">
            <v>07141350</v>
          </cell>
        </row>
        <row r="298">
          <cell r="D298" t="str">
            <v>焊枪气管</v>
          </cell>
        </row>
        <row r="298">
          <cell r="G298" t="str">
            <v>件</v>
          </cell>
        </row>
        <row r="298">
          <cell r="I298">
            <v>8</v>
          </cell>
          <cell r="J298">
            <v>48.37</v>
          </cell>
        </row>
        <row r="298">
          <cell r="O298">
            <v>0</v>
          </cell>
        </row>
        <row r="298">
          <cell r="Z298">
            <v>0</v>
          </cell>
        </row>
        <row r="299">
          <cell r="A299">
            <v>294</v>
          </cell>
          <cell r="B299" t="str">
            <v>07141363</v>
          </cell>
        </row>
        <row r="299">
          <cell r="D299" t="str">
            <v>铜接线管</v>
          </cell>
          <cell r="E299" t="str">
            <v>70m㎡</v>
          </cell>
        </row>
        <row r="299">
          <cell r="G299" t="str">
            <v>件</v>
          </cell>
        </row>
        <row r="299">
          <cell r="I299">
            <v>21</v>
          </cell>
          <cell r="J299">
            <v>143.58</v>
          </cell>
        </row>
        <row r="299">
          <cell r="O299">
            <v>21</v>
          </cell>
        </row>
        <row r="299">
          <cell r="Z299">
            <v>71.7900015</v>
          </cell>
        </row>
        <row r="300">
          <cell r="A300">
            <v>295</v>
          </cell>
          <cell r="B300" t="str">
            <v>07141446</v>
          </cell>
        </row>
        <row r="300">
          <cell r="D300" t="str">
            <v>坡口机刀片</v>
          </cell>
        </row>
        <row r="300">
          <cell r="G300" t="str">
            <v>片</v>
          </cell>
        </row>
        <row r="300">
          <cell r="I300">
            <v>2</v>
          </cell>
          <cell r="J300">
            <v>1279.65</v>
          </cell>
        </row>
        <row r="300">
          <cell r="O300">
            <v>2</v>
          </cell>
        </row>
        <row r="300">
          <cell r="Z300">
            <v>639.825</v>
          </cell>
        </row>
        <row r="301">
          <cell r="A301">
            <v>296</v>
          </cell>
          <cell r="B301" t="str">
            <v>07141462</v>
          </cell>
        </row>
        <row r="301">
          <cell r="D301" t="str">
            <v>喷漆回转接头</v>
          </cell>
        </row>
        <row r="301">
          <cell r="G301" t="str">
            <v>个</v>
          </cell>
        </row>
        <row r="301">
          <cell r="I301">
            <v>15</v>
          </cell>
          <cell r="J301">
            <v>1557.08</v>
          </cell>
        </row>
        <row r="301">
          <cell r="O301">
            <v>15</v>
          </cell>
        </row>
        <row r="301">
          <cell r="Z301">
            <v>778.5399975</v>
          </cell>
        </row>
        <row r="302">
          <cell r="A302">
            <v>297</v>
          </cell>
          <cell r="B302" t="str">
            <v>07160020</v>
          </cell>
        </row>
        <row r="302">
          <cell r="D302" t="str">
            <v>铜接头</v>
          </cell>
        </row>
        <row r="302">
          <cell r="G302" t="str">
            <v>个</v>
          </cell>
        </row>
        <row r="302">
          <cell r="I302">
            <v>10</v>
          </cell>
          <cell r="J302">
            <v>48.08</v>
          </cell>
        </row>
        <row r="302">
          <cell r="O302">
            <v>0</v>
          </cell>
        </row>
        <row r="302">
          <cell r="Z302">
            <v>0</v>
          </cell>
        </row>
        <row r="303">
          <cell r="A303">
            <v>298</v>
          </cell>
          <cell r="B303" t="str">
            <v>07160032</v>
          </cell>
        </row>
        <row r="303">
          <cell r="D303" t="str">
            <v>消防栓接头</v>
          </cell>
          <cell r="E303" t="str">
            <v>Ф50</v>
          </cell>
        </row>
        <row r="303">
          <cell r="G303" t="str">
            <v>个</v>
          </cell>
        </row>
        <row r="303">
          <cell r="I303">
            <v>0</v>
          </cell>
          <cell r="J303">
            <v>0.78</v>
          </cell>
        </row>
        <row r="303">
          <cell r="O303">
            <v>0</v>
          </cell>
        </row>
        <row r="303">
          <cell r="Z303">
            <v>0</v>
          </cell>
        </row>
        <row r="304">
          <cell r="A304">
            <v>299</v>
          </cell>
          <cell r="B304" t="str">
            <v>07160059</v>
          </cell>
        </row>
        <row r="304">
          <cell r="D304" t="str">
            <v>快速接头</v>
          </cell>
        </row>
        <row r="304">
          <cell r="G304" t="str">
            <v>套</v>
          </cell>
        </row>
        <row r="304">
          <cell r="I304">
            <v>66</v>
          </cell>
          <cell r="J304">
            <v>422.02</v>
          </cell>
        </row>
        <row r="304">
          <cell r="O304">
            <v>66</v>
          </cell>
        </row>
        <row r="304">
          <cell r="Z304">
            <v>211.009986</v>
          </cell>
        </row>
        <row r="305">
          <cell r="A305">
            <v>300</v>
          </cell>
          <cell r="B305" t="str">
            <v>07180003</v>
          </cell>
        </row>
        <row r="305">
          <cell r="D305" t="str">
            <v>开孔器</v>
          </cell>
          <cell r="E305" t="str">
            <v>200</v>
          </cell>
        </row>
        <row r="305">
          <cell r="G305" t="str">
            <v>个</v>
          </cell>
        </row>
        <row r="305">
          <cell r="I305">
            <v>3</v>
          </cell>
          <cell r="J305">
            <v>703.54</v>
          </cell>
        </row>
        <row r="305">
          <cell r="O305">
            <v>3</v>
          </cell>
        </row>
        <row r="305">
          <cell r="Z305">
            <v>351.7699995</v>
          </cell>
        </row>
        <row r="306">
          <cell r="A306">
            <v>301</v>
          </cell>
          <cell r="B306" t="str">
            <v>07180008</v>
          </cell>
        </row>
        <row r="306">
          <cell r="D306" t="str">
            <v>开孔器</v>
          </cell>
        </row>
        <row r="306">
          <cell r="G306" t="str">
            <v>个</v>
          </cell>
        </row>
        <row r="306">
          <cell r="I306">
            <v>4</v>
          </cell>
          <cell r="J306">
            <v>191.72</v>
          </cell>
        </row>
        <row r="306">
          <cell r="O306">
            <v>3</v>
          </cell>
        </row>
        <row r="306">
          <cell r="Z306">
            <v>71.895</v>
          </cell>
        </row>
        <row r="307">
          <cell r="A307">
            <v>302</v>
          </cell>
          <cell r="B307" t="str">
            <v>07180010</v>
          </cell>
        </row>
        <row r="307">
          <cell r="D307" t="str">
            <v>大理石开孔器</v>
          </cell>
          <cell r="E307" t="str">
            <v>6mm</v>
          </cell>
        </row>
        <row r="307">
          <cell r="G307" t="str">
            <v>个</v>
          </cell>
        </row>
        <row r="307">
          <cell r="I307">
            <v>7</v>
          </cell>
          <cell r="J307">
            <v>77.77</v>
          </cell>
        </row>
        <row r="307">
          <cell r="O307">
            <v>3</v>
          </cell>
        </row>
        <row r="307">
          <cell r="Z307">
            <v>16.665</v>
          </cell>
        </row>
        <row r="308">
          <cell r="A308">
            <v>303</v>
          </cell>
          <cell r="B308" t="str">
            <v>07180011</v>
          </cell>
        </row>
        <row r="308">
          <cell r="D308" t="str">
            <v>大理石开孔器</v>
          </cell>
          <cell r="E308" t="str">
            <v>8mm</v>
          </cell>
        </row>
        <row r="308">
          <cell r="G308" t="str">
            <v>个</v>
          </cell>
        </row>
        <row r="308">
          <cell r="I308">
            <v>4</v>
          </cell>
          <cell r="J308">
            <v>42.59</v>
          </cell>
        </row>
        <row r="308">
          <cell r="O308">
            <v>3</v>
          </cell>
        </row>
        <row r="308">
          <cell r="Z308">
            <v>15.97125</v>
          </cell>
        </row>
        <row r="309">
          <cell r="A309">
            <v>304</v>
          </cell>
          <cell r="B309" t="str">
            <v>07180012</v>
          </cell>
        </row>
        <row r="309">
          <cell r="D309" t="str">
            <v>开孔器</v>
          </cell>
          <cell r="E309" t="str">
            <v>ø50</v>
          </cell>
        </row>
        <row r="309">
          <cell r="G309" t="str">
            <v>个</v>
          </cell>
        </row>
        <row r="309">
          <cell r="I309">
            <v>1</v>
          </cell>
          <cell r="J309">
            <v>57.12</v>
          </cell>
        </row>
        <row r="309">
          <cell r="O309">
            <v>1</v>
          </cell>
        </row>
        <row r="309">
          <cell r="Z309">
            <v>28.56</v>
          </cell>
        </row>
        <row r="310">
          <cell r="A310">
            <v>305</v>
          </cell>
          <cell r="B310" t="str">
            <v>07180021</v>
          </cell>
        </row>
        <row r="310">
          <cell r="D310" t="str">
            <v>开孔器</v>
          </cell>
          <cell r="E310" t="str">
            <v>Φ75</v>
          </cell>
        </row>
        <row r="310">
          <cell r="G310" t="str">
            <v>个</v>
          </cell>
        </row>
        <row r="310">
          <cell r="I310">
            <v>3</v>
          </cell>
          <cell r="J310">
            <v>69.03</v>
          </cell>
        </row>
        <row r="310">
          <cell r="O310">
            <v>3</v>
          </cell>
        </row>
        <row r="310">
          <cell r="Z310">
            <v>34.515</v>
          </cell>
        </row>
        <row r="311">
          <cell r="A311">
            <v>306</v>
          </cell>
          <cell r="B311" t="str">
            <v>07180028</v>
          </cell>
        </row>
        <row r="311">
          <cell r="D311" t="str">
            <v>高速钢开孔器</v>
          </cell>
          <cell r="E311" t="str">
            <v>ø32</v>
          </cell>
        </row>
        <row r="311">
          <cell r="G311" t="str">
            <v>个</v>
          </cell>
        </row>
        <row r="311">
          <cell r="I311">
            <v>20</v>
          </cell>
          <cell r="J311">
            <v>428.77</v>
          </cell>
        </row>
        <row r="311">
          <cell r="O311">
            <v>20</v>
          </cell>
        </row>
        <row r="311">
          <cell r="Z311">
            <v>214.385</v>
          </cell>
        </row>
        <row r="312">
          <cell r="A312">
            <v>307</v>
          </cell>
          <cell r="B312" t="str">
            <v>07180029</v>
          </cell>
        </row>
        <row r="312">
          <cell r="D312" t="str">
            <v>高速钢开孔器</v>
          </cell>
          <cell r="E312" t="str">
            <v>ø25</v>
          </cell>
        </row>
        <row r="312">
          <cell r="G312" t="str">
            <v>个</v>
          </cell>
        </row>
        <row r="312">
          <cell r="I312">
            <v>3</v>
          </cell>
          <cell r="J312">
            <v>41.81</v>
          </cell>
        </row>
        <row r="312">
          <cell r="O312">
            <v>3</v>
          </cell>
        </row>
        <row r="312">
          <cell r="Z312">
            <v>20.9050005</v>
          </cell>
        </row>
        <row r="313">
          <cell r="A313">
            <v>308</v>
          </cell>
          <cell r="B313" t="str">
            <v>07180030</v>
          </cell>
        </row>
        <row r="313">
          <cell r="D313" t="str">
            <v>高速钢开孔器</v>
          </cell>
          <cell r="E313" t="str">
            <v>ø20</v>
          </cell>
        </row>
        <row r="313">
          <cell r="G313" t="str">
            <v>个</v>
          </cell>
        </row>
        <row r="313">
          <cell r="I313">
            <v>4</v>
          </cell>
          <cell r="J313">
            <v>46.02</v>
          </cell>
        </row>
        <row r="313">
          <cell r="O313">
            <v>4</v>
          </cell>
        </row>
        <row r="313">
          <cell r="Z313">
            <v>23.01</v>
          </cell>
        </row>
        <row r="314">
          <cell r="A314">
            <v>309</v>
          </cell>
          <cell r="B314" t="str">
            <v>07180031</v>
          </cell>
        </row>
        <row r="314">
          <cell r="D314" t="str">
            <v>高速钢开孔器</v>
          </cell>
          <cell r="E314" t="str">
            <v>ø30</v>
          </cell>
        </row>
        <row r="314">
          <cell r="G314" t="str">
            <v>个</v>
          </cell>
        </row>
        <row r="314">
          <cell r="I314">
            <v>7</v>
          </cell>
          <cell r="J314">
            <v>117.91</v>
          </cell>
        </row>
        <row r="314">
          <cell r="O314">
            <v>7</v>
          </cell>
        </row>
        <row r="314">
          <cell r="Z314">
            <v>58.955001</v>
          </cell>
        </row>
        <row r="315">
          <cell r="A315">
            <v>310</v>
          </cell>
          <cell r="B315" t="str">
            <v>07180037</v>
          </cell>
        </row>
        <row r="315">
          <cell r="D315" t="str">
            <v>木工开孔器</v>
          </cell>
          <cell r="E315" t="str">
            <v>ø18</v>
          </cell>
        </row>
        <row r="315">
          <cell r="G315" t="str">
            <v>个</v>
          </cell>
        </row>
        <row r="315">
          <cell r="I315">
            <v>1</v>
          </cell>
          <cell r="J315">
            <v>4.5</v>
          </cell>
        </row>
        <row r="315">
          <cell r="O315">
            <v>1</v>
          </cell>
        </row>
        <row r="315">
          <cell r="Z315">
            <v>2.25</v>
          </cell>
        </row>
        <row r="316">
          <cell r="A316">
            <v>311</v>
          </cell>
          <cell r="B316" t="str">
            <v>07180038</v>
          </cell>
        </row>
        <row r="316">
          <cell r="D316" t="str">
            <v>木工开孔器</v>
          </cell>
          <cell r="E316" t="str">
            <v>ø20</v>
          </cell>
        </row>
        <row r="316">
          <cell r="G316" t="str">
            <v>个</v>
          </cell>
        </row>
        <row r="316">
          <cell r="I316">
            <v>1</v>
          </cell>
          <cell r="J316">
            <v>17.08</v>
          </cell>
        </row>
        <row r="316">
          <cell r="O316">
            <v>1</v>
          </cell>
        </row>
        <row r="316">
          <cell r="Z316">
            <v>8.54</v>
          </cell>
        </row>
        <row r="317">
          <cell r="A317">
            <v>312</v>
          </cell>
          <cell r="B317" t="str">
            <v>07180047</v>
          </cell>
        </row>
        <row r="317">
          <cell r="D317" t="str">
            <v>高速钢开孔器</v>
          </cell>
          <cell r="E317" t="str">
            <v>ø35</v>
          </cell>
        </row>
        <row r="317">
          <cell r="G317" t="str">
            <v>个</v>
          </cell>
        </row>
        <row r="317">
          <cell r="I317">
            <v>23</v>
          </cell>
          <cell r="J317">
            <v>541.96</v>
          </cell>
        </row>
        <row r="317">
          <cell r="O317">
            <v>20</v>
          </cell>
        </row>
        <row r="317">
          <cell r="Z317">
            <v>235.63478</v>
          </cell>
        </row>
        <row r="318">
          <cell r="A318">
            <v>313</v>
          </cell>
          <cell r="B318" t="str">
            <v>07180052</v>
          </cell>
        </row>
        <row r="318">
          <cell r="D318" t="str">
            <v>合金开孔器</v>
          </cell>
          <cell r="E318" t="str">
            <v>35mm加长</v>
          </cell>
        </row>
        <row r="318">
          <cell r="G318" t="str">
            <v>个</v>
          </cell>
        </row>
        <row r="318">
          <cell r="I318">
            <v>20</v>
          </cell>
          <cell r="J318">
            <v>300</v>
          </cell>
        </row>
        <row r="318">
          <cell r="O318">
            <v>14</v>
          </cell>
        </row>
        <row r="318">
          <cell r="Z318">
            <v>105</v>
          </cell>
        </row>
        <row r="319">
          <cell r="A319">
            <v>314</v>
          </cell>
          <cell r="B319" t="str">
            <v>07180054</v>
          </cell>
        </row>
        <row r="319">
          <cell r="D319" t="str">
            <v>大理石开孔器</v>
          </cell>
          <cell r="E319" t="str">
            <v>35mm</v>
          </cell>
        </row>
        <row r="319">
          <cell r="G319" t="str">
            <v>个</v>
          </cell>
        </row>
        <row r="319">
          <cell r="I319">
            <v>1</v>
          </cell>
          <cell r="J319">
            <v>30</v>
          </cell>
        </row>
        <row r="319">
          <cell r="O319">
            <v>1</v>
          </cell>
        </row>
        <row r="319">
          <cell r="Z319">
            <v>15</v>
          </cell>
        </row>
        <row r="320">
          <cell r="A320">
            <v>315</v>
          </cell>
          <cell r="B320" t="str">
            <v>07180063</v>
          </cell>
        </row>
        <row r="320">
          <cell r="D320" t="str">
            <v>玻璃开孔器</v>
          </cell>
          <cell r="E320" t="str">
            <v>12</v>
          </cell>
        </row>
        <row r="320">
          <cell r="G320" t="str">
            <v>件</v>
          </cell>
        </row>
        <row r="320">
          <cell r="I320">
            <v>2</v>
          </cell>
          <cell r="J320">
            <v>5.25</v>
          </cell>
        </row>
        <row r="320">
          <cell r="O320">
            <v>0</v>
          </cell>
        </row>
        <row r="320">
          <cell r="Z320">
            <v>0</v>
          </cell>
        </row>
        <row r="321">
          <cell r="A321">
            <v>316</v>
          </cell>
          <cell r="B321" t="str">
            <v>07180071</v>
          </cell>
        </row>
        <row r="321">
          <cell r="D321" t="str">
            <v>木工开孔器</v>
          </cell>
          <cell r="E321" t="str">
            <v>ø25</v>
          </cell>
        </row>
        <row r="321">
          <cell r="G321" t="str">
            <v>件</v>
          </cell>
        </row>
        <row r="321">
          <cell r="I321">
            <v>14</v>
          </cell>
          <cell r="J321">
            <v>109.55</v>
          </cell>
        </row>
        <row r="321">
          <cell r="O321">
            <v>14</v>
          </cell>
        </row>
        <row r="321">
          <cell r="Z321">
            <v>54.775</v>
          </cell>
        </row>
        <row r="322">
          <cell r="A322">
            <v>317</v>
          </cell>
          <cell r="B322" t="str">
            <v>07180073</v>
          </cell>
        </row>
        <row r="322">
          <cell r="D322" t="str">
            <v>不锈钢开孔器</v>
          </cell>
          <cell r="E322" t="str">
            <v>Φ38</v>
          </cell>
        </row>
        <row r="322">
          <cell r="G322" t="str">
            <v>件</v>
          </cell>
        </row>
        <row r="322">
          <cell r="I322">
            <v>19</v>
          </cell>
          <cell r="J322">
            <v>491.38</v>
          </cell>
        </row>
        <row r="322">
          <cell r="O322">
            <v>19</v>
          </cell>
        </row>
        <row r="322">
          <cell r="Z322">
            <v>245.6899975</v>
          </cell>
        </row>
        <row r="323">
          <cell r="A323">
            <v>318</v>
          </cell>
          <cell r="B323" t="str">
            <v>07180074</v>
          </cell>
        </row>
        <row r="323">
          <cell r="D323" t="str">
            <v>高速钢开孔器</v>
          </cell>
          <cell r="E323" t="str">
            <v>Φ16</v>
          </cell>
        </row>
        <row r="323">
          <cell r="G323" t="str">
            <v>件</v>
          </cell>
        </row>
        <row r="323">
          <cell r="I323">
            <v>11</v>
          </cell>
          <cell r="J323">
            <v>59.25</v>
          </cell>
        </row>
        <row r="323">
          <cell r="O323">
            <v>10</v>
          </cell>
        </row>
        <row r="323">
          <cell r="Z323">
            <v>26.93182</v>
          </cell>
        </row>
        <row r="324">
          <cell r="A324">
            <v>319</v>
          </cell>
          <cell r="B324" t="str">
            <v>07180075</v>
          </cell>
        </row>
        <row r="324">
          <cell r="D324" t="str">
            <v>高速钢开孔器</v>
          </cell>
          <cell r="E324" t="str">
            <v>Φ40</v>
          </cell>
        </row>
        <row r="324">
          <cell r="G324" t="str">
            <v>件</v>
          </cell>
        </row>
        <row r="324">
          <cell r="I324">
            <v>26</v>
          </cell>
          <cell r="J324">
            <v>672.42</v>
          </cell>
        </row>
        <row r="324">
          <cell r="O324">
            <v>26</v>
          </cell>
        </row>
        <row r="324">
          <cell r="Z324">
            <v>336.210004</v>
          </cell>
        </row>
        <row r="325">
          <cell r="A325">
            <v>320</v>
          </cell>
          <cell r="B325" t="str">
            <v>07180080</v>
          </cell>
        </row>
        <row r="325">
          <cell r="D325" t="str">
            <v>合金开孔器</v>
          </cell>
          <cell r="E325" t="str">
            <v>30</v>
          </cell>
        </row>
        <row r="325">
          <cell r="G325" t="str">
            <v>件</v>
          </cell>
        </row>
        <row r="325">
          <cell r="I325">
            <v>2</v>
          </cell>
          <cell r="J325">
            <v>37.93</v>
          </cell>
        </row>
        <row r="325">
          <cell r="O325">
            <v>0</v>
          </cell>
        </row>
        <row r="325">
          <cell r="Z325">
            <v>0</v>
          </cell>
        </row>
        <row r="326">
          <cell r="A326">
            <v>321</v>
          </cell>
          <cell r="B326" t="str">
            <v>07180087</v>
          </cell>
        </row>
        <row r="326">
          <cell r="D326" t="str">
            <v>高速钢开孔器</v>
          </cell>
          <cell r="E326" t="str">
            <v>Φ50</v>
          </cell>
        </row>
        <row r="326">
          <cell r="G326" t="str">
            <v>件</v>
          </cell>
        </row>
        <row r="326">
          <cell r="I326">
            <v>7</v>
          </cell>
          <cell r="J326">
            <v>205.17</v>
          </cell>
        </row>
        <row r="326">
          <cell r="O326">
            <v>7</v>
          </cell>
        </row>
        <row r="326">
          <cell r="Z326">
            <v>102.585</v>
          </cell>
        </row>
        <row r="327">
          <cell r="A327">
            <v>322</v>
          </cell>
          <cell r="B327" t="str">
            <v>07180090</v>
          </cell>
        </row>
        <row r="327">
          <cell r="D327" t="str">
            <v>高速钢开孔器</v>
          </cell>
          <cell r="E327" t="str">
            <v>Φ18</v>
          </cell>
        </row>
        <row r="327">
          <cell r="G327" t="str">
            <v>件</v>
          </cell>
        </row>
        <row r="327">
          <cell r="I327">
            <v>20</v>
          </cell>
          <cell r="J327">
            <v>111.11</v>
          </cell>
        </row>
        <row r="327">
          <cell r="O327">
            <v>0</v>
          </cell>
        </row>
        <row r="327">
          <cell r="Z327">
            <v>0</v>
          </cell>
        </row>
        <row r="328">
          <cell r="A328">
            <v>323</v>
          </cell>
          <cell r="B328" t="str">
            <v>07180091</v>
          </cell>
        </row>
        <row r="328">
          <cell r="D328" t="str">
            <v>木工开孔器</v>
          </cell>
          <cell r="E328" t="str">
            <v>50</v>
          </cell>
        </row>
        <row r="328">
          <cell r="G328" t="str">
            <v>件</v>
          </cell>
        </row>
        <row r="328">
          <cell r="I328">
            <v>1</v>
          </cell>
          <cell r="J328">
            <v>29.31</v>
          </cell>
        </row>
        <row r="328">
          <cell r="O328">
            <v>1</v>
          </cell>
        </row>
        <row r="328">
          <cell r="Z328">
            <v>14.655</v>
          </cell>
        </row>
        <row r="329">
          <cell r="A329">
            <v>324</v>
          </cell>
          <cell r="B329" t="str">
            <v>07180098</v>
          </cell>
        </row>
        <row r="329">
          <cell r="D329" t="str">
            <v>开孔器</v>
          </cell>
          <cell r="E329" t="str">
            <v>φ125</v>
          </cell>
        </row>
        <row r="329">
          <cell r="G329" t="str">
            <v>个</v>
          </cell>
        </row>
        <row r="329">
          <cell r="I329">
            <v>2</v>
          </cell>
          <cell r="J329">
            <v>242.48</v>
          </cell>
        </row>
        <row r="329">
          <cell r="O329">
            <v>2</v>
          </cell>
        </row>
        <row r="329">
          <cell r="Z329">
            <v>121.24</v>
          </cell>
        </row>
        <row r="330">
          <cell r="A330">
            <v>325</v>
          </cell>
          <cell r="B330" t="str">
            <v>07180099</v>
          </cell>
        </row>
        <row r="330">
          <cell r="D330" t="str">
            <v>开孔器</v>
          </cell>
          <cell r="E330" t="str">
            <v>φ150</v>
          </cell>
        </row>
        <row r="330">
          <cell r="G330" t="str">
            <v>个</v>
          </cell>
        </row>
        <row r="330">
          <cell r="I330">
            <v>2</v>
          </cell>
          <cell r="J330">
            <v>289.38</v>
          </cell>
        </row>
        <row r="330">
          <cell r="O330">
            <v>0</v>
          </cell>
        </row>
        <row r="330">
          <cell r="Z330">
            <v>0</v>
          </cell>
        </row>
        <row r="331">
          <cell r="A331">
            <v>326</v>
          </cell>
          <cell r="B331" t="str">
            <v>07200005</v>
          </cell>
        </row>
        <row r="331">
          <cell r="D331" t="str">
            <v>聚氨脂喷砂管</v>
          </cell>
          <cell r="E331" t="str">
            <v>φ32</v>
          </cell>
        </row>
        <row r="331">
          <cell r="G331" t="str">
            <v>米</v>
          </cell>
        </row>
        <row r="331">
          <cell r="I331">
            <v>40</v>
          </cell>
          <cell r="J331">
            <v>2300.89</v>
          </cell>
        </row>
        <row r="331">
          <cell r="O331">
            <v>40</v>
          </cell>
        </row>
        <row r="331">
          <cell r="Z331">
            <v>1150.445</v>
          </cell>
        </row>
        <row r="332">
          <cell r="A332">
            <v>327</v>
          </cell>
          <cell r="B332" t="str">
            <v>07210001</v>
          </cell>
        </row>
        <row r="332">
          <cell r="D332" t="str">
            <v>排风扇</v>
          </cell>
        </row>
        <row r="332">
          <cell r="G332" t="str">
            <v>个</v>
          </cell>
        </row>
        <row r="332">
          <cell r="I332">
            <v>3</v>
          </cell>
          <cell r="J332">
            <v>428.96</v>
          </cell>
        </row>
        <row r="332">
          <cell r="O332">
            <v>3</v>
          </cell>
        </row>
        <row r="332">
          <cell r="Z332">
            <v>214.4800005</v>
          </cell>
        </row>
        <row r="376">
          <cell r="A376">
            <v>371</v>
          </cell>
          <cell r="B376" t="str">
            <v>08020007</v>
          </cell>
        </row>
        <row r="376">
          <cell r="D376" t="str">
            <v>氩气</v>
          </cell>
        </row>
        <row r="376">
          <cell r="G376" t="str">
            <v>件</v>
          </cell>
        </row>
        <row r="376">
          <cell r="I376">
            <v>2</v>
          </cell>
          <cell r="J376">
            <v>413.79</v>
          </cell>
        </row>
        <row r="376">
          <cell r="O376">
            <v>0</v>
          </cell>
        </row>
        <row r="376">
          <cell r="Z376">
            <v>0</v>
          </cell>
        </row>
        <row r="377">
          <cell r="A377">
            <v>372</v>
          </cell>
          <cell r="B377" t="str">
            <v>08030013</v>
          </cell>
        </row>
        <row r="377">
          <cell r="D377" t="str">
            <v>草酸</v>
          </cell>
        </row>
        <row r="377">
          <cell r="G377" t="str">
            <v>公斤（千克）</v>
          </cell>
        </row>
        <row r="377">
          <cell r="I377">
            <v>2</v>
          </cell>
          <cell r="J377">
            <v>23.94</v>
          </cell>
        </row>
        <row r="377">
          <cell r="O377">
            <v>2</v>
          </cell>
        </row>
        <row r="377">
          <cell r="Z377">
            <v>0</v>
          </cell>
        </row>
        <row r="378">
          <cell r="A378">
            <v>373</v>
          </cell>
          <cell r="B378" t="str">
            <v>08030033</v>
          </cell>
        </row>
        <row r="378">
          <cell r="D378" t="str">
            <v>密封胶</v>
          </cell>
        </row>
        <row r="378">
          <cell r="G378" t="str">
            <v>件</v>
          </cell>
        </row>
        <row r="378">
          <cell r="I378">
            <v>3</v>
          </cell>
          <cell r="J378">
            <v>23.18</v>
          </cell>
        </row>
        <row r="378">
          <cell r="O378">
            <v>3</v>
          </cell>
        </row>
        <row r="378">
          <cell r="Z378">
            <v>0</v>
          </cell>
        </row>
        <row r="379">
          <cell r="A379">
            <v>374</v>
          </cell>
          <cell r="B379" t="str">
            <v>08030039</v>
          </cell>
        </row>
        <row r="379">
          <cell r="D379" t="str">
            <v>齿轮油</v>
          </cell>
        </row>
        <row r="379">
          <cell r="G379" t="str">
            <v>公斤（千克）</v>
          </cell>
        </row>
        <row r="379">
          <cell r="I379">
            <v>27</v>
          </cell>
          <cell r="J379">
            <v>486.13</v>
          </cell>
        </row>
        <row r="379">
          <cell r="O379">
            <v>0</v>
          </cell>
        </row>
        <row r="379">
          <cell r="Z379">
            <v>0</v>
          </cell>
        </row>
        <row r="380">
          <cell r="A380">
            <v>375</v>
          </cell>
          <cell r="B380" t="str">
            <v>08030059</v>
          </cell>
        </row>
        <row r="380">
          <cell r="D380" t="str">
            <v>界面剂</v>
          </cell>
        </row>
        <row r="380">
          <cell r="G380" t="str">
            <v>件</v>
          </cell>
        </row>
        <row r="380">
          <cell r="I380">
            <v>0</v>
          </cell>
          <cell r="J380">
            <v>15.56</v>
          </cell>
        </row>
        <row r="380">
          <cell r="O380">
            <v>0</v>
          </cell>
        </row>
        <row r="380">
          <cell r="Z380">
            <v>0</v>
          </cell>
        </row>
        <row r="381">
          <cell r="A381">
            <v>376</v>
          </cell>
          <cell r="B381" t="str">
            <v>08030062</v>
          </cell>
        </row>
        <row r="381">
          <cell r="D381" t="str">
            <v>堵漏王</v>
          </cell>
        </row>
        <row r="381">
          <cell r="G381" t="str">
            <v>公斤（千克）</v>
          </cell>
        </row>
        <row r="381">
          <cell r="I381">
            <v>2</v>
          </cell>
          <cell r="J381">
            <v>26.55</v>
          </cell>
        </row>
        <row r="381">
          <cell r="O381">
            <v>0</v>
          </cell>
        </row>
        <row r="381">
          <cell r="Z381">
            <v>0</v>
          </cell>
        </row>
        <row r="382">
          <cell r="A382">
            <v>377</v>
          </cell>
          <cell r="B382" t="str">
            <v>08030070</v>
          </cell>
        </row>
        <row r="382">
          <cell r="D382" t="str">
            <v>防冻液</v>
          </cell>
        </row>
        <row r="382">
          <cell r="G382" t="str">
            <v>公斤（千克）</v>
          </cell>
        </row>
        <row r="382">
          <cell r="I382">
            <v>0</v>
          </cell>
          <cell r="J382">
            <v>16.68</v>
          </cell>
        </row>
        <row r="382">
          <cell r="O382">
            <v>0</v>
          </cell>
        </row>
        <row r="382">
          <cell r="Z382">
            <v>0</v>
          </cell>
        </row>
        <row r="383">
          <cell r="A383">
            <v>378</v>
          </cell>
          <cell r="B383" t="str">
            <v>08030072</v>
          </cell>
        </row>
        <row r="383">
          <cell r="D383" t="str">
            <v>黄油</v>
          </cell>
        </row>
        <row r="383">
          <cell r="G383" t="str">
            <v>公斤（千克）</v>
          </cell>
        </row>
        <row r="383">
          <cell r="I383">
            <v>3</v>
          </cell>
          <cell r="J383">
            <v>21.24</v>
          </cell>
        </row>
        <row r="383">
          <cell r="O383">
            <v>3</v>
          </cell>
        </row>
        <row r="383">
          <cell r="Z383">
            <v>0</v>
          </cell>
        </row>
        <row r="384">
          <cell r="A384">
            <v>379</v>
          </cell>
          <cell r="B384" t="str">
            <v>08030122</v>
          </cell>
        </row>
        <row r="384">
          <cell r="D384" t="str">
            <v>锯末</v>
          </cell>
        </row>
        <row r="384">
          <cell r="G384" t="str">
            <v>包</v>
          </cell>
        </row>
        <row r="384">
          <cell r="I384">
            <v>1</v>
          </cell>
          <cell r="J384">
            <v>13.27</v>
          </cell>
        </row>
        <row r="384">
          <cell r="O384">
            <v>0</v>
          </cell>
        </row>
        <row r="384">
          <cell r="Z384">
            <v>0</v>
          </cell>
        </row>
        <row r="385">
          <cell r="A385">
            <v>380</v>
          </cell>
          <cell r="B385" t="str">
            <v>08030127</v>
          </cell>
        </row>
        <row r="385">
          <cell r="D385" t="str">
            <v>篷布</v>
          </cell>
        </row>
        <row r="385">
          <cell r="G385" t="str">
            <v>立方米</v>
          </cell>
        </row>
        <row r="385">
          <cell r="I385">
            <v>0</v>
          </cell>
          <cell r="J385">
            <v>16.48</v>
          </cell>
        </row>
        <row r="385">
          <cell r="O385">
            <v>0</v>
          </cell>
        </row>
        <row r="385">
          <cell r="Z385">
            <v>0</v>
          </cell>
        </row>
        <row r="386">
          <cell r="A386">
            <v>381</v>
          </cell>
          <cell r="B386" t="str">
            <v>08030147</v>
          </cell>
        </row>
        <row r="386">
          <cell r="D386" t="str">
            <v>云石胶</v>
          </cell>
        </row>
        <row r="386">
          <cell r="G386" t="str">
            <v>支</v>
          </cell>
        </row>
        <row r="386">
          <cell r="I386">
            <v>1</v>
          </cell>
          <cell r="J386">
            <v>132.74</v>
          </cell>
        </row>
        <row r="386">
          <cell r="O386">
            <v>1</v>
          </cell>
        </row>
        <row r="386">
          <cell r="Z386">
            <v>0</v>
          </cell>
        </row>
        <row r="387">
          <cell r="A387">
            <v>382</v>
          </cell>
          <cell r="B387" t="str">
            <v>08030230</v>
          </cell>
        </row>
        <row r="387">
          <cell r="D387" t="str">
            <v>万能胶</v>
          </cell>
        </row>
        <row r="387">
          <cell r="G387" t="str">
            <v>桶</v>
          </cell>
        </row>
        <row r="387">
          <cell r="I387">
            <v>2</v>
          </cell>
          <cell r="J387">
            <v>386.79</v>
          </cell>
        </row>
        <row r="387">
          <cell r="O387">
            <v>2</v>
          </cell>
        </row>
        <row r="387">
          <cell r="Z387">
            <v>0</v>
          </cell>
        </row>
        <row r="388">
          <cell r="A388">
            <v>383</v>
          </cell>
          <cell r="B388" t="str">
            <v>08030235</v>
          </cell>
        </row>
        <row r="388">
          <cell r="D388" t="str">
            <v>冷底油</v>
          </cell>
        </row>
        <row r="388">
          <cell r="G388" t="str">
            <v>桶</v>
          </cell>
        </row>
        <row r="388">
          <cell r="I388">
            <v>1</v>
          </cell>
          <cell r="J388">
            <v>60.34</v>
          </cell>
        </row>
        <row r="388">
          <cell r="O388">
            <v>0</v>
          </cell>
        </row>
        <row r="388">
          <cell r="Z388">
            <v>0</v>
          </cell>
        </row>
        <row r="389">
          <cell r="A389">
            <v>384</v>
          </cell>
          <cell r="B389" t="str">
            <v>08030242</v>
          </cell>
        </row>
        <row r="389">
          <cell r="D389" t="str">
            <v>密封胶</v>
          </cell>
          <cell r="E389" t="str">
            <v>管道专用</v>
          </cell>
        </row>
        <row r="389">
          <cell r="G389" t="str">
            <v>支</v>
          </cell>
        </row>
        <row r="389">
          <cell r="I389">
            <v>12</v>
          </cell>
          <cell r="J389">
            <v>159.29</v>
          </cell>
        </row>
        <row r="389">
          <cell r="O389">
            <v>12</v>
          </cell>
        </row>
        <row r="389">
          <cell r="Z389">
            <v>0</v>
          </cell>
        </row>
        <row r="390">
          <cell r="A390">
            <v>385</v>
          </cell>
          <cell r="B390" t="str">
            <v>08030252</v>
          </cell>
        </row>
        <row r="390">
          <cell r="D390" t="str">
            <v>密封胶</v>
          </cell>
          <cell r="E390" t="str">
            <v>瓷白</v>
          </cell>
        </row>
        <row r="390">
          <cell r="G390" t="str">
            <v>件</v>
          </cell>
        </row>
        <row r="390">
          <cell r="I390">
            <v>0</v>
          </cell>
          <cell r="J390">
            <v>8.79</v>
          </cell>
        </row>
        <row r="390">
          <cell r="O390">
            <v>0</v>
          </cell>
        </row>
        <row r="390">
          <cell r="Z390">
            <v>0</v>
          </cell>
        </row>
        <row r="391">
          <cell r="A391">
            <v>386</v>
          </cell>
          <cell r="B391" t="str">
            <v>08030253</v>
          </cell>
        </row>
        <row r="391">
          <cell r="D391" t="str">
            <v>螺栓松动剂</v>
          </cell>
        </row>
        <row r="391">
          <cell r="G391" t="str">
            <v>瓶</v>
          </cell>
        </row>
        <row r="391">
          <cell r="I391">
            <v>0</v>
          </cell>
          <cell r="J391">
            <v>8.4</v>
          </cell>
        </row>
        <row r="391">
          <cell r="O391">
            <v>0</v>
          </cell>
        </row>
        <row r="391">
          <cell r="Z391">
            <v>0</v>
          </cell>
        </row>
        <row r="392">
          <cell r="A392">
            <v>387</v>
          </cell>
          <cell r="B392" t="str">
            <v>08030254</v>
          </cell>
        </row>
        <row r="392">
          <cell r="D392" t="str">
            <v>金属清洗剂</v>
          </cell>
        </row>
        <row r="392">
          <cell r="G392" t="str">
            <v>袋</v>
          </cell>
        </row>
        <row r="392">
          <cell r="I392">
            <v>3</v>
          </cell>
          <cell r="J392">
            <v>16.41</v>
          </cell>
        </row>
        <row r="392">
          <cell r="O392">
            <v>3</v>
          </cell>
        </row>
        <row r="392">
          <cell r="Z392">
            <v>0</v>
          </cell>
        </row>
        <row r="393">
          <cell r="A393">
            <v>388</v>
          </cell>
          <cell r="B393" t="str">
            <v>08030286</v>
          </cell>
        </row>
        <row r="393">
          <cell r="D393" t="str">
            <v>免钉胶</v>
          </cell>
        </row>
        <row r="393">
          <cell r="G393" t="str">
            <v>件</v>
          </cell>
        </row>
        <row r="393">
          <cell r="I393">
            <v>99</v>
          </cell>
          <cell r="J393">
            <v>1091.04</v>
          </cell>
        </row>
        <row r="393">
          <cell r="O393">
            <v>93</v>
          </cell>
        </row>
        <row r="393">
          <cell r="Z393">
            <v>0</v>
          </cell>
        </row>
        <row r="394">
          <cell r="A394">
            <v>389</v>
          </cell>
          <cell r="B394" t="str">
            <v>08030306</v>
          </cell>
        </row>
        <row r="394">
          <cell r="D394" t="str">
            <v>PVC胶</v>
          </cell>
        </row>
        <row r="394">
          <cell r="G394" t="str">
            <v>桶</v>
          </cell>
        </row>
        <row r="394">
          <cell r="I394">
            <v>0</v>
          </cell>
          <cell r="J394">
            <v>2.57</v>
          </cell>
        </row>
        <row r="394">
          <cell r="O394">
            <v>0</v>
          </cell>
        </row>
        <row r="394">
          <cell r="Z394">
            <v>0</v>
          </cell>
        </row>
        <row r="395">
          <cell r="A395">
            <v>390</v>
          </cell>
          <cell r="B395" t="str">
            <v>08030326</v>
          </cell>
        </row>
        <row r="395">
          <cell r="D395" t="str">
            <v>金刚石研磨膏</v>
          </cell>
          <cell r="E395" t="str">
            <v>W14</v>
          </cell>
        </row>
        <row r="395">
          <cell r="G395" t="str">
            <v>米</v>
          </cell>
        </row>
        <row r="395">
          <cell r="I395">
            <v>1</v>
          </cell>
          <cell r="J395">
            <v>42.74</v>
          </cell>
        </row>
        <row r="395">
          <cell r="O395">
            <v>0</v>
          </cell>
        </row>
        <row r="395">
          <cell r="Z395">
            <v>0</v>
          </cell>
        </row>
        <row r="396">
          <cell r="A396">
            <v>391</v>
          </cell>
          <cell r="B396" t="str">
            <v>08030354</v>
          </cell>
        </row>
        <row r="396">
          <cell r="D396" t="str">
            <v>除胶剂</v>
          </cell>
        </row>
        <row r="396">
          <cell r="G396" t="str">
            <v>瓶</v>
          </cell>
        </row>
        <row r="396">
          <cell r="I396">
            <v>3</v>
          </cell>
          <cell r="J396">
            <v>28.92</v>
          </cell>
        </row>
        <row r="396">
          <cell r="O396">
            <v>3</v>
          </cell>
        </row>
        <row r="396">
          <cell r="Z396">
            <v>0</v>
          </cell>
        </row>
        <row r="397">
          <cell r="A397">
            <v>392</v>
          </cell>
          <cell r="B397" t="str">
            <v>08030376</v>
          </cell>
        </row>
        <row r="397">
          <cell r="D397" t="str">
            <v>酸洗剂</v>
          </cell>
        </row>
        <row r="397">
          <cell r="G397" t="str">
            <v>瓶</v>
          </cell>
        </row>
        <row r="397">
          <cell r="I397">
            <v>4</v>
          </cell>
          <cell r="J397">
            <v>70.79</v>
          </cell>
        </row>
        <row r="397">
          <cell r="O397">
            <v>4</v>
          </cell>
        </row>
        <row r="397">
          <cell r="Z397">
            <v>0</v>
          </cell>
        </row>
        <row r="398">
          <cell r="A398">
            <v>393</v>
          </cell>
          <cell r="B398" t="str">
            <v>0901030006</v>
          </cell>
        </row>
        <row r="398">
          <cell r="D398" t="str">
            <v>球阀</v>
          </cell>
          <cell r="E398" t="str">
            <v>Q11T-1.6MPa  DN50</v>
          </cell>
        </row>
        <row r="398">
          <cell r="G398" t="str">
            <v>件</v>
          </cell>
        </row>
        <row r="398">
          <cell r="I398">
            <v>5</v>
          </cell>
          <cell r="J398">
            <v>340.71</v>
          </cell>
        </row>
        <row r="398">
          <cell r="O398">
            <v>4</v>
          </cell>
        </row>
        <row r="398">
          <cell r="Z398">
            <v>27.2568</v>
          </cell>
        </row>
        <row r="399">
          <cell r="A399">
            <v>394</v>
          </cell>
          <cell r="B399" t="str">
            <v>0901030033</v>
          </cell>
        </row>
        <row r="399">
          <cell r="D399" t="str">
            <v>铜球阀</v>
          </cell>
          <cell r="E399" t="str">
            <v>DN25</v>
          </cell>
        </row>
        <row r="399">
          <cell r="G399" t="str">
            <v>件</v>
          </cell>
        </row>
        <row r="399">
          <cell r="I399">
            <v>1</v>
          </cell>
          <cell r="J399">
            <v>23.89</v>
          </cell>
        </row>
        <row r="399">
          <cell r="O399">
            <v>1</v>
          </cell>
        </row>
        <row r="399">
          <cell r="Z399">
            <v>2.389</v>
          </cell>
        </row>
        <row r="400">
          <cell r="A400">
            <v>395</v>
          </cell>
          <cell r="B400" t="str">
            <v>0901060002</v>
          </cell>
        </row>
        <row r="400">
          <cell r="D400" t="str">
            <v>丝扣止回阀</v>
          </cell>
          <cell r="E400" t="str">
            <v>H11T-1.6MPa  DN20</v>
          </cell>
        </row>
        <row r="400">
          <cell r="G400" t="str">
            <v>件</v>
          </cell>
        </row>
        <row r="400">
          <cell r="I400">
            <v>1</v>
          </cell>
          <cell r="J400">
            <v>43.59</v>
          </cell>
        </row>
        <row r="400">
          <cell r="O400">
            <v>0</v>
          </cell>
        </row>
        <row r="400">
          <cell r="Z400">
            <v>0</v>
          </cell>
        </row>
        <row r="401">
          <cell r="A401">
            <v>396</v>
          </cell>
          <cell r="B401" t="str">
            <v>0901060004</v>
          </cell>
        </row>
        <row r="401">
          <cell r="D401" t="str">
            <v>丝扣止回阀</v>
          </cell>
          <cell r="E401" t="str">
            <v>H11T-1.6MPa  DN32</v>
          </cell>
        </row>
        <row r="401">
          <cell r="G401" t="str">
            <v>件</v>
          </cell>
        </row>
        <row r="401">
          <cell r="I401">
            <v>2</v>
          </cell>
          <cell r="J401">
            <v>29.06</v>
          </cell>
        </row>
        <row r="401">
          <cell r="O401">
            <v>2</v>
          </cell>
        </row>
        <row r="401">
          <cell r="Z401">
            <v>2.906</v>
          </cell>
        </row>
        <row r="402">
          <cell r="A402">
            <v>397</v>
          </cell>
          <cell r="B402" t="str">
            <v>0901060006</v>
          </cell>
        </row>
        <row r="402">
          <cell r="D402" t="str">
            <v>丝扣止回阀</v>
          </cell>
          <cell r="E402" t="str">
            <v>H11T-1.6MPa  DN50</v>
          </cell>
        </row>
        <row r="402">
          <cell r="G402" t="str">
            <v>件</v>
          </cell>
        </row>
        <row r="402">
          <cell r="I402">
            <v>1</v>
          </cell>
          <cell r="J402">
            <v>64.1</v>
          </cell>
        </row>
        <row r="402">
          <cell r="O402">
            <v>1</v>
          </cell>
        </row>
        <row r="402">
          <cell r="Z402">
            <v>6.41</v>
          </cell>
        </row>
        <row r="403">
          <cell r="A403">
            <v>398</v>
          </cell>
          <cell r="B403" t="str">
            <v>0901120014</v>
          </cell>
        </row>
        <row r="403">
          <cell r="D403" t="str">
            <v>外加剂称蝶阀</v>
          </cell>
        </row>
        <row r="403">
          <cell r="G403" t="str">
            <v>件</v>
          </cell>
        </row>
        <row r="403">
          <cell r="I403">
            <v>4</v>
          </cell>
          <cell r="J403">
            <v>672.41</v>
          </cell>
        </row>
        <row r="403">
          <cell r="O403">
            <v>4</v>
          </cell>
        </row>
        <row r="403">
          <cell r="Z403">
            <v>67.241</v>
          </cell>
        </row>
        <row r="404">
          <cell r="A404">
            <v>399</v>
          </cell>
          <cell r="B404" t="str">
            <v>0902010179</v>
          </cell>
        </row>
        <row r="404">
          <cell r="D404" t="str">
            <v>三通</v>
          </cell>
          <cell r="E404" t="str">
            <v>200*100/100*100</v>
          </cell>
        </row>
        <row r="404">
          <cell r="G404" t="str">
            <v>个</v>
          </cell>
        </row>
        <row r="404">
          <cell r="I404">
            <v>4</v>
          </cell>
          <cell r="J404">
            <v>102.56</v>
          </cell>
        </row>
        <row r="404">
          <cell r="O404">
            <v>0</v>
          </cell>
        </row>
        <row r="404">
          <cell r="Z404">
            <v>0</v>
          </cell>
        </row>
        <row r="405">
          <cell r="A405">
            <v>400</v>
          </cell>
          <cell r="B405" t="str">
            <v>0902010197</v>
          </cell>
        </row>
        <row r="405">
          <cell r="D405" t="str">
            <v>气管三通</v>
          </cell>
          <cell r="E405" t="str">
            <v>Φ12</v>
          </cell>
        </row>
        <row r="405">
          <cell r="G405" t="str">
            <v>个</v>
          </cell>
        </row>
        <row r="405">
          <cell r="I405">
            <v>27</v>
          </cell>
          <cell r="J405">
            <v>85.63</v>
          </cell>
        </row>
        <row r="405">
          <cell r="O405">
            <v>27</v>
          </cell>
        </row>
        <row r="405">
          <cell r="Z405">
            <v>8.5629987</v>
          </cell>
        </row>
        <row r="406">
          <cell r="A406">
            <v>401</v>
          </cell>
          <cell r="B406" t="str">
            <v>0902020107</v>
          </cell>
        </row>
        <row r="406">
          <cell r="D406" t="str">
            <v>镀锌丝扣弯头</v>
          </cell>
          <cell r="E406" t="str">
            <v>DN40        900</v>
          </cell>
        </row>
        <row r="406">
          <cell r="G406" t="str">
            <v>件</v>
          </cell>
        </row>
        <row r="406">
          <cell r="I406">
            <v>15</v>
          </cell>
          <cell r="J406">
            <v>192.31</v>
          </cell>
        </row>
        <row r="406">
          <cell r="O406">
            <v>15</v>
          </cell>
        </row>
        <row r="406">
          <cell r="Z406">
            <v>19.2310005</v>
          </cell>
        </row>
        <row r="407">
          <cell r="A407">
            <v>402</v>
          </cell>
          <cell r="B407" t="str">
            <v>0902050002</v>
          </cell>
        </row>
        <row r="407">
          <cell r="D407" t="str">
            <v>对丝</v>
          </cell>
          <cell r="E407" t="str">
            <v>DN20</v>
          </cell>
        </row>
        <row r="407">
          <cell r="G407" t="str">
            <v>件</v>
          </cell>
        </row>
        <row r="407">
          <cell r="I407">
            <v>89</v>
          </cell>
          <cell r="J407">
            <v>1184.04</v>
          </cell>
        </row>
        <row r="407">
          <cell r="O407">
            <v>89</v>
          </cell>
        </row>
        <row r="407">
          <cell r="Z407">
            <v>118.403998</v>
          </cell>
        </row>
        <row r="408">
          <cell r="A408">
            <v>403</v>
          </cell>
          <cell r="B408" t="str">
            <v>0903010116</v>
          </cell>
        </row>
        <row r="408">
          <cell r="D408" t="str">
            <v>冲压弯头</v>
          </cell>
          <cell r="E408" t="str">
            <v>50*3.5         900</v>
          </cell>
        </row>
        <row r="408">
          <cell r="G408" t="str">
            <v>件</v>
          </cell>
        </row>
        <row r="408">
          <cell r="I408">
            <v>20</v>
          </cell>
          <cell r="J408">
            <v>130.97</v>
          </cell>
        </row>
        <row r="408">
          <cell r="O408">
            <v>6</v>
          </cell>
        </row>
        <row r="408">
          <cell r="Z408">
            <v>3.9291</v>
          </cell>
        </row>
        <row r="409">
          <cell r="A409">
            <v>404</v>
          </cell>
          <cell r="B409" t="str">
            <v>0903010553</v>
          </cell>
        </row>
        <row r="409">
          <cell r="D409" t="str">
            <v>冲压弯头</v>
          </cell>
        </row>
        <row r="409">
          <cell r="G409" t="str">
            <v>件</v>
          </cell>
        </row>
        <row r="409">
          <cell r="I409">
            <v>51</v>
          </cell>
          <cell r="J409">
            <v>229.69</v>
          </cell>
        </row>
        <row r="409">
          <cell r="O409">
            <v>51</v>
          </cell>
        </row>
        <row r="409">
          <cell r="Z409">
            <v>22.9689975</v>
          </cell>
        </row>
        <row r="410">
          <cell r="A410">
            <v>405</v>
          </cell>
          <cell r="B410" t="str">
            <v>0903010781</v>
          </cell>
        </row>
        <row r="410">
          <cell r="D410" t="str">
            <v>不锈钢弯头</v>
          </cell>
          <cell r="E410" t="str">
            <v>25*2.5</v>
          </cell>
        </row>
        <row r="410">
          <cell r="G410" t="str">
            <v>个</v>
          </cell>
        </row>
        <row r="410">
          <cell r="I410">
            <v>20</v>
          </cell>
          <cell r="J410">
            <v>212.38</v>
          </cell>
        </row>
        <row r="410">
          <cell r="O410">
            <v>0</v>
          </cell>
        </row>
        <row r="410">
          <cell r="Z410">
            <v>0</v>
          </cell>
        </row>
        <row r="411">
          <cell r="A411">
            <v>406</v>
          </cell>
          <cell r="B411" t="str">
            <v>0906010006</v>
          </cell>
        </row>
        <row r="411">
          <cell r="D411" t="str">
            <v>PVC管</v>
          </cell>
          <cell r="E411" t="str">
            <v>DN50</v>
          </cell>
        </row>
        <row r="411">
          <cell r="G411" t="str">
            <v>米</v>
          </cell>
        </row>
        <row r="411">
          <cell r="I411">
            <v>313.27</v>
          </cell>
          <cell r="J411">
            <v>1774.27</v>
          </cell>
        </row>
        <row r="411">
          <cell r="O411">
            <v>313.27</v>
          </cell>
        </row>
        <row r="411">
          <cell r="Z411">
            <v>177.427011843</v>
          </cell>
        </row>
        <row r="412">
          <cell r="A412">
            <v>407</v>
          </cell>
          <cell r="B412" t="str">
            <v>0906010015</v>
          </cell>
        </row>
        <row r="412">
          <cell r="D412" t="str">
            <v>PVC三通</v>
          </cell>
          <cell r="E412" t="str">
            <v>DN32</v>
          </cell>
        </row>
        <row r="412">
          <cell r="G412" t="str">
            <v>件</v>
          </cell>
        </row>
        <row r="412">
          <cell r="I412">
            <v>10</v>
          </cell>
          <cell r="J412">
            <v>13</v>
          </cell>
        </row>
        <row r="412">
          <cell r="O412">
            <v>10</v>
          </cell>
        </row>
        <row r="412">
          <cell r="Z412">
            <v>1.3</v>
          </cell>
        </row>
        <row r="413">
          <cell r="A413">
            <v>408</v>
          </cell>
          <cell r="B413" t="str">
            <v>0906010017</v>
          </cell>
        </row>
        <row r="413">
          <cell r="D413" t="str">
            <v>PVC三通</v>
          </cell>
          <cell r="E413" t="str">
            <v>DN50</v>
          </cell>
        </row>
        <row r="413">
          <cell r="G413" t="str">
            <v>件</v>
          </cell>
        </row>
        <row r="413">
          <cell r="I413">
            <v>9</v>
          </cell>
          <cell r="J413">
            <v>65.17</v>
          </cell>
        </row>
        <row r="413">
          <cell r="O413">
            <v>2</v>
          </cell>
        </row>
        <row r="413">
          <cell r="Z413">
            <v>1.4482222</v>
          </cell>
        </row>
        <row r="414">
          <cell r="A414">
            <v>409</v>
          </cell>
          <cell r="B414" t="str">
            <v>0906010080</v>
          </cell>
        </row>
        <row r="414">
          <cell r="D414" t="str">
            <v>PVC弯头</v>
          </cell>
          <cell r="E414" t="str">
            <v>DN25             450</v>
          </cell>
        </row>
        <row r="414">
          <cell r="G414" t="str">
            <v>件</v>
          </cell>
        </row>
        <row r="414">
          <cell r="I414">
            <v>27</v>
          </cell>
          <cell r="J414">
            <v>9.05</v>
          </cell>
        </row>
        <row r="414">
          <cell r="O414">
            <v>27</v>
          </cell>
        </row>
        <row r="414">
          <cell r="Z414">
            <v>0.9049995</v>
          </cell>
        </row>
        <row r="415">
          <cell r="A415">
            <v>410</v>
          </cell>
          <cell r="B415" t="str">
            <v>0906010199</v>
          </cell>
        </row>
        <row r="415">
          <cell r="D415" t="str">
            <v>PVC直接</v>
          </cell>
          <cell r="E415" t="str">
            <v>DN15</v>
          </cell>
        </row>
        <row r="415">
          <cell r="G415" t="str">
            <v>件</v>
          </cell>
        </row>
        <row r="415">
          <cell r="I415">
            <v>433</v>
          </cell>
          <cell r="J415">
            <v>109.3</v>
          </cell>
        </row>
        <row r="415">
          <cell r="O415">
            <v>433</v>
          </cell>
        </row>
        <row r="415">
          <cell r="Z415">
            <v>10.9300025</v>
          </cell>
        </row>
        <row r="416">
          <cell r="A416">
            <v>411</v>
          </cell>
          <cell r="B416" t="str">
            <v>0906010201</v>
          </cell>
        </row>
        <row r="416">
          <cell r="D416" t="str">
            <v>PVC直接</v>
          </cell>
          <cell r="E416" t="str">
            <v>DN25</v>
          </cell>
        </row>
        <row r="416">
          <cell r="G416" t="str">
            <v>件</v>
          </cell>
        </row>
        <row r="416">
          <cell r="I416">
            <v>186</v>
          </cell>
          <cell r="J416">
            <v>77</v>
          </cell>
        </row>
        <row r="416">
          <cell r="O416">
            <v>186</v>
          </cell>
        </row>
        <row r="416">
          <cell r="Z416">
            <v>7.6999908</v>
          </cell>
        </row>
        <row r="417">
          <cell r="A417">
            <v>412</v>
          </cell>
          <cell r="B417" t="str">
            <v>0906010203</v>
          </cell>
        </row>
        <row r="417">
          <cell r="D417" t="str">
            <v>PVC直接</v>
          </cell>
          <cell r="E417" t="str">
            <v>DN40</v>
          </cell>
        </row>
        <row r="417">
          <cell r="G417" t="str">
            <v>件</v>
          </cell>
        </row>
        <row r="417">
          <cell r="I417">
            <v>16</v>
          </cell>
          <cell r="J417">
            <v>10.04</v>
          </cell>
        </row>
        <row r="417">
          <cell r="O417">
            <v>16</v>
          </cell>
        </row>
        <row r="417">
          <cell r="Z417">
            <v>1.004</v>
          </cell>
        </row>
        <row r="418">
          <cell r="A418">
            <v>413</v>
          </cell>
          <cell r="B418" t="str">
            <v>0906010258</v>
          </cell>
        </row>
        <row r="418">
          <cell r="D418" t="str">
            <v>PVC护口</v>
          </cell>
          <cell r="E418" t="str">
            <v>国标25mm</v>
          </cell>
        </row>
        <row r="418">
          <cell r="G418" t="str">
            <v>个</v>
          </cell>
        </row>
        <row r="418">
          <cell r="I418">
            <v>34</v>
          </cell>
          <cell r="J418">
            <v>10.36</v>
          </cell>
        </row>
        <row r="418">
          <cell r="O418">
            <v>34</v>
          </cell>
        </row>
        <row r="418">
          <cell r="Z418">
            <v>1.0360004</v>
          </cell>
        </row>
        <row r="419">
          <cell r="A419">
            <v>414</v>
          </cell>
          <cell r="B419" t="str">
            <v>0906010260</v>
          </cell>
        </row>
        <row r="419">
          <cell r="D419" t="str">
            <v>PVC护口</v>
          </cell>
          <cell r="E419" t="str">
            <v>16mm</v>
          </cell>
        </row>
        <row r="419">
          <cell r="G419" t="str">
            <v>个</v>
          </cell>
        </row>
        <row r="419">
          <cell r="I419">
            <v>475</v>
          </cell>
          <cell r="J419">
            <v>111.13</v>
          </cell>
        </row>
        <row r="419">
          <cell r="O419">
            <v>475</v>
          </cell>
        </row>
        <row r="419">
          <cell r="Z419">
            <v>11.113005</v>
          </cell>
        </row>
        <row r="420">
          <cell r="A420">
            <v>415</v>
          </cell>
          <cell r="B420" t="str">
            <v>0906010263</v>
          </cell>
        </row>
        <row r="420">
          <cell r="D420" t="str">
            <v>PVC暗盒</v>
          </cell>
          <cell r="E420" t="str">
            <v>86</v>
          </cell>
        </row>
        <row r="420">
          <cell r="G420" t="str">
            <v>个</v>
          </cell>
        </row>
        <row r="420">
          <cell r="I420">
            <v>2</v>
          </cell>
          <cell r="J420">
            <v>2.46</v>
          </cell>
        </row>
        <row r="420">
          <cell r="O420">
            <v>2</v>
          </cell>
        </row>
        <row r="420">
          <cell r="Z420">
            <v>0.246</v>
          </cell>
        </row>
        <row r="421">
          <cell r="A421">
            <v>416</v>
          </cell>
          <cell r="B421" t="str">
            <v>0906010271</v>
          </cell>
        </row>
        <row r="421">
          <cell r="D421" t="str">
            <v>扣式护套</v>
          </cell>
          <cell r="E421" t="str">
            <v>SB-26</v>
          </cell>
        </row>
        <row r="421">
          <cell r="G421" t="str">
            <v>个</v>
          </cell>
        </row>
        <row r="421">
          <cell r="I421">
            <v>1175</v>
          </cell>
          <cell r="J421">
            <v>275.98</v>
          </cell>
        </row>
        <row r="421">
          <cell r="O421">
            <v>1175</v>
          </cell>
        </row>
        <row r="421">
          <cell r="Z421">
            <v>27.5980475</v>
          </cell>
        </row>
        <row r="422">
          <cell r="A422">
            <v>417</v>
          </cell>
          <cell r="B422" t="str">
            <v>0906010272</v>
          </cell>
        </row>
        <row r="422">
          <cell r="D422" t="str">
            <v>扣式护套</v>
          </cell>
          <cell r="E422" t="str">
            <v>SB-22</v>
          </cell>
        </row>
        <row r="422">
          <cell r="G422" t="str">
            <v>个</v>
          </cell>
        </row>
        <row r="422">
          <cell r="I422">
            <v>850</v>
          </cell>
          <cell r="J422">
            <v>242.6</v>
          </cell>
        </row>
        <row r="422">
          <cell r="O422">
            <v>850</v>
          </cell>
        </row>
        <row r="422">
          <cell r="Z422">
            <v>24.26002</v>
          </cell>
        </row>
        <row r="423">
          <cell r="A423">
            <v>418</v>
          </cell>
          <cell r="B423" t="str">
            <v>0906010274</v>
          </cell>
        </row>
        <row r="423">
          <cell r="D423" t="str">
            <v>PVC内螺纹盖头</v>
          </cell>
          <cell r="E423" t="str">
            <v>澳标100mm</v>
          </cell>
        </row>
        <row r="423">
          <cell r="G423" t="str">
            <v>件</v>
          </cell>
        </row>
        <row r="423">
          <cell r="I423">
            <v>232</v>
          </cell>
          <cell r="J423">
            <v>605.52</v>
          </cell>
        </row>
        <row r="423">
          <cell r="O423">
            <v>232</v>
          </cell>
        </row>
        <row r="423">
          <cell r="Z423">
            <v>60.552</v>
          </cell>
        </row>
        <row r="424">
          <cell r="A424">
            <v>419</v>
          </cell>
          <cell r="B424" t="str">
            <v>0906010277</v>
          </cell>
        </row>
        <row r="424">
          <cell r="D424" t="str">
            <v>PVC内螺纹接头</v>
          </cell>
          <cell r="E424" t="str">
            <v>澳标50mm</v>
          </cell>
        </row>
        <row r="424">
          <cell r="G424" t="str">
            <v>件</v>
          </cell>
        </row>
        <row r="424">
          <cell r="I424">
            <v>468</v>
          </cell>
          <cell r="J424">
            <v>430.56</v>
          </cell>
        </row>
        <row r="424">
          <cell r="O424">
            <v>468</v>
          </cell>
        </row>
        <row r="424">
          <cell r="Z424">
            <v>43.056</v>
          </cell>
        </row>
        <row r="425">
          <cell r="A425">
            <v>420</v>
          </cell>
          <cell r="B425" t="str">
            <v>0906010278</v>
          </cell>
        </row>
        <row r="425">
          <cell r="D425" t="str">
            <v>PVC外螺纹接头</v>
          </cell>
          <cell r="E425" t="str">
            <v>澳标50mm</v>
          </cell>
        </row>
        <row r="425">
          <cell r="G425" t="str">
            <v>件</v>
          </cell>
        </row>
        <row r="425">
          <cell r="I425">
            <v>840</v>
          </cell>
          <cell r="J425">
            <v>529.2</v>
          </cell>
        </row>
        <row r="425">
          <cell r="O425">
            <v>840</v>
          </cell>
        </row>
        <row r="425">
          <cell r="Z425">
            <v>52.92</v>
          </cell>
        </row>
        <row r="426">
          <cell r="A426">
            <v>421</v>
          </cell>
          <cell r="B426" t="str">
            <v>0906010279</v>
          </cell>
        </row>
        <row r="426">
          <cell r="D426" t="str">
            <v>PVC外螺纹接头</v>
          </cell>
          <cell r="E426" t="str">
            <v>澳标100mm</v>
          </cell>
        </row>
        <row r="426">
          <cell r="G426" t="str">
            <v>件</v>
          </cell>
        </row>
        <row r="426">
          <cell r="I426">
            <v>335</v>
          </cell>
          <cell r="J426">
            <v>402</v>
          </cell>
        </row>
        <row r="426">
          <cell r="O426">
            <v>335</v>
          </cell>
        </row>
        <row r="426">
          <cell r="Z426">
            <v>40.2</v>
          </cell>
        </row>
        <row r="427">
          <cell r="A427">
            <v>422</v>
          </cell>
          <cell r="B427" t="str">
            <v>0906010280</v>
          </cell>
        </row>
        <row r="427">
          <cell r="D427" t="str">
            <v>PVC异径六通</v>
          </cell>
          <cell r="E427" t="str">
            <v>澳标100*50*40*88°</v>
          </cell>
        </row>
        <row r="427">
          <cell r="G427" t="str">
            <v>件</v>
          </cell>
        </row>
        <row r="427">
          <cell r="I427">
            <v>50</v>
          </cell>
          <cell r="J427">
            <v>316.5</v>
          </cell>
        </row>
        <row r="427">
          <cell r="O427">
            <v>50</v>
          </cell>
        </row>
        <row r="427">
          <cell r="Z427">
            <v>31.65</v>
          </cell>
        </row>
        <row r="428">
          <cell r="A428">
            <v>423</v>
          </cell>
          <cell r="B428" t="str">
            <v>0906010282</v>
          </cell>
        </row>
        <row r="428">
          <cell r="D428" t="str">
            <v>PVC三通管</v>
          </cell>
          <cell r="E428" t="str">
            <v>澳标50mm</v>
          </cell>
        </row>
        <row r="428">
          <cell r="G428" t="str">
            <v>件</v>
          </cell>
        </row>
        <row r="428">
          <cell r="I428">
            <v>143</v>
          </cell>
          <cell r="J428">
            <v>885.04</v>
          </cell>
        </row>
        <row r="428">
          <cell r="O428">
            <v>143</v>
          </cell>
        </row>
        <row r="428">
          <cell r="Z428">
            <v>88.5040013</v>
          </cell>
        </row>
        <row r="429">
          <cell r="A429">
            <v>424</v>
          </cell>
          <cell r="B429" t="str">
            <v>0906010283</v>
          </cell>
        </row>
        <row r="429">
          <cell r="D429" t="str">
            <v>PVC四通</v>
          </cell>
          <cell r="E429" t="str">
            <v>110㎜</v>
          </cell>
        </row>
        <row r="429">
          <cell r="G429" t="str">
            <v>件</v>
          </cell>
        </row>
        <row r="429">
          <cell r="I429">
            <v>28</v>
          </cell>
          <cell r="J429">
            <v>639.65</v>
          </cell>
        </row>
        <row r="429">
          <cell r="O429">
            <v>28</v>
          </cell>
        </row>
        <row r="429">
          <cell r="Z429">
            <v>63.9650004</v>
          </cell>
        </row>
        <row r="430">
          <cell r="A430">
            <v>425</v>
          </cell>
          <cell r="B430" t="str">
            <v>0906010284</v>
          </cell>
        </row>
        <row r="430">
          <cell r="D430" t="str">
            <v>PVC三通</v>
          </cell>
          <cell r="E430" t="str">
            <v>75㎜</v>
          </cell>
        </row>
        <row r="430">
          <cell r="G430" t="str">
            <v>件</v>
          </cell>
        </row>
        <row r="430">
          <cell r="I430">
            <v>34</v>
          </cell>
          <cell r="J430">
            <v>122.48</v>
          </cell>
        </row>
        <row r="430">
          <cell r="O430">
            <v>34</v>
          </cell>
        </row>
        <row r="430">
          <cell r="Z430">
            <v>12.2480002</v>
          </cell>
        </row>
        <row r="431">
          <cell r="A431">
            <v>426</v>
          </cell>
          <cell r="B431" t="str">
            <v>0906010285</v>
          </cell>
        </row>
        <row r="431">
          <cell r="D431" t="str">
            <v>PVC弯头</v>
          </cell>
          <cell r="E431" t="str">
            <v>160㎜*45°</v>
          </cell>
        </row>
        <row r="431">
          <cell r="G431" t="str">
            <v>件</v>
          </cell>
        </row>
        <row r="431">
          <cell r="I431">
            <v>30</v>
          </cell>
          <cell r="J431">
            <v>138.05</v>
          </cell>
        </row>
        <row r="431">
          <cell r="O431">
            <v>30</v>
          </cell>
        </row>
        <row r="431">
          <cell r="Z431">
            <v>13.805001</v>
          </cell>
        </row>
        <row r="432">
          <cell r="A432">
            <v>427</v>
          </cell>
          <cell r="B432" t="str">
            <v>0906010288</v>
          </cell>
        </row>
        <row r="432">
          <cell r="D432" t="str">
            <v>PVC堵头</v>
          </cell>
          <cell r="E432" t="str">
            <v>澳标50mm</v>
          </cell>
        </row>
        <row r="432">
          <cell r="G432" t="str">
            <v>件</v>
          </cell>
        </row>
        <row r="432">
          <cell r="I432">
            <v>1515</v>
          </cell>
          <cell r="J432">
            <v>424.2</v>
          </cell>
        </row>
        <row r="432">
          <cell r="O432">
            <v>1515</v>
          </cell>
        </row>
        <row r="432">
          <cell r="Z432">
            <v>42.42</v>
          </cell>
        </row>
        <row r="433">
          <cell r="A433">
            <v>428</v>
          </cell>
          <cell r="B433" t="str">
            <v>0906010289</v>
          </cell>
        </row>
        <row r="433">
          <cell r="D433" t="str">
            <v>PVC堵头</v>
          </cell>
          <cell r="E433" t="str">
            <v>澳标100mm</v>
          </cell>
        </row>
        <row r="433">
          <cell r="G433" t="str">
            <v>件</v>
          </cell>
        </row>
        <row r="433">
          <cell r="I433">
            <v>337</v>
          </cell>
          <cell r="J433">
            <v>517.64</v>
          </cell>
        </row>
        <row r="433">
          <cell r="O433">
            <v>337</v>
          </cell>
        </row>
        <row r="433">
          <cell r="Z433">
            <v>51.7640088</v>
          </cell>
        </row>
        <row r="434">
          <cell r="A434">
            <v>429</v>
          </cell>
          <cell r="B434" t="str">
            <v>0906010290</v>
          </cell>
        </row>
        <row r="434">
          <cell r="D434" t="str">
            <v>PVC存水弯</v>
          </cell>
          <cell r="E434" t="str">
            <v>ø110</v>
          </cell>
        </row>
        <row r="434">
          <cell r="G434" t="str">
            <v>个</v>
          </cell>
        </row>
        <row r="434">
          <cell r="I434">
            <v>3</v>
          </cell>
          <cell r="J434">
            <v>57.08</v>
          </cell>
        </row>
        <row r="434">
          <cell r="O434">
            <v>3</v>
          </cell>
        </row>
        <row r="434">
          <cell r="Z434">
            <v>5.7080001</v>
          </cell>
        </row>
        <row r="435">
          <cell r="A435">
            <v>430</v>
          </cell>
          <cell r="B435" t="str">
            <v>0906010296</v>
          </cell>
        </row>
        <row r="435">
          <cell r="D435" t="str">
            <v>PVC正三通</v>
          </cell>
          <cell r="E435" t="str">
            <v>国标110mm*50mm</v>
          </cell>
        </row>
        <row r="435">
          <cell r="G435" t="str">
            <v>个</v>
          </cell>
        </row>
        <row r="435">
          <cell r="I435">
            <v>119</v>
          </cell>
          <cell r="J435">
            <v>395.45</v>
          </cell>
        </row>
        <row r="435">
          <cell r="O435">
            <v>119</v>
          </cell>
        </row>
        <row r="435">
          <cell r="Z435">
            <v>39.5449971</v>
          </cell>
        </row>
        <row r="436">
          <cell r="A436">
            <v>431</v>
          </cell>
          <cell r="B436" t="str">
            <v>0906010297</v>
          </cell>
        </row>
        <row r="436">
          <cell r="D436" t="str">
            <v>PVC短型异径管</v>
          </cell>
          <cell r="E436" t="str">
            <v>澳标 65x40</v>
          </cell>
        </row>
        <row r="436">
          <cell r="G436" t="str">
            <v>个</v>
          </cell>
        </row>
        <row r="436">
          <cell r="I436">
            <v>304</v>
          </cell>
          <cell r="J436">
            <v>309.68</v>
          </cell>
        </row>
        <row r="436">
          <cell r="O436">
            <v>304</v>
          </cell>
        </row>
        <row r="436">
          <cell r="Z436">
            <v>30.9679936</v>
          </cell>
        </row>
        <row r="437">
          <cell r="A437">
            <v>432</v>
          </cell>
          <cell r="B437" t="str">
            <v>0906010298</v>
          </cell>
        </row>
        <row r="437">
          <cell r="D437" t="str">
            <v>PVC顺水三通</v>
          </cell>
          <cell r="E437" t="str">
            <v>澳标 100*88°</v>
          </cell>
        </row>
        <row r="437">
          <cell r="G437" t="str">
            <v>个</v>
          </cell>
        </row>
        <row r="437">
          <cell r="I437">
            <v>102</v>
          </cell>
          <cell r="J437">
            <v>786.99</v>
          </cell>
        </row>
        <row r="437">
          <cell r="O437">
            <v>102</v>
          </cell>
        </row>
        <row r="437">
          <cell r="Z437">
            <v>78.6989976</v>
          </cell>
        </row>
        <row r="438">
          <cell r="A438">
            <v>433</v>
          </cell>
          <cell r="B438" t="str">
            <v>0906010299</v>
          </cell>
        </row>
        <row r="438">
          <cell r="D438" t="str">
            <v>PVC顺水三通</v>
          </cell>
          <cell r="E438" t="str">
            <v>澳标 65*88°</v>
          </cell>
        </row>
        <row r="438">
          <cell r="G438" t="str">
            <v>个</v>
          </cell>
        </row>
        <row r="438">
          <cell r="I438">
            <v>49</v>
          </cell>
          <cell r="J438">
            <v>49</v>
          </cell>
        </row>
        <row r="438">
          <cell r="O438">
            <v>49</v>
          </cell>
        </row>
        <row r="438">
          <cell r="Z438">
            <v>4.9</v>
          </cell>
        </row>
        <row r="439">
          <cell r="A439">
            <v>434</v>
          </cell>
          <cell r="B439" t="str">
            <v>0906010300</v>
          </cell>
        </row>
        <row r="439">
          <cell r="D439" t="str">
            <v>PVC顺水三通</v>
          </cell>
          <cell r="E439" t="str">
            <v>澳标 50*88</v>
          </cell>
        </row>
        <row r="439">
          <cell r="G439" t="str">
            <v>个</v>
          </cell>
        </row>
        <row r="439">
          <cell r="I439">
            <v>35</v>
          </cell>
          <cell r="J439">
            <v>35</v>
          </cell>
        </row>
        <row r="439">
          <cell r="O439">
            <v>35</v>
          </cell>
        </row>
        <row r="439">
          <cell r="Z439">
            <v>3.5</v>
          </cell>
        </row>
        <row r="440">
          <cell r="A440">
            <v>435</v>
          </cell>
          <cell r="B440" t="str">
            <v>0906010302</v>
          </cell>
        </row>
        <row r="440">
          <cell r="D440" t="str">
            <v>PVC直接</v>
          </cell>
          <cell r="E440" t="str">
            <v>澳标 50mm</v>
          </cell>
        </row>
        <row r="440">
          <cell r="G440" t="str">
            <v>个</v>
          </cell>
        </row>
        <row r="440">
          <cell r="I440">
            <v>62</v>
          </cell>
          <cell r="J440">
            <v>40.74</v>
          </cell>
        </row>
        <row r="440">
          <cell r="O440">
            <v>62</v>
          </cell>
        </row>
        <row r="440">
          <cell r="Z440">
            <v>4.0740014</v>
          </cell>
        </row>
        <row r="441">
          <cell r="A441">
            <v>436</v>
          </cell>
          <cell r="B441" t="str">
            <v>0906010303</v>
          </cell>
        </row>
        <row r="441">
          <cell r="D441" t="str">
            <v>PVC直接</v>
          </cell>
          <cell r="E441" t="str">
            <v>澳标 40mm</v>
          </cell>
        </row>
        <row r="441">
          <cell r="G441" t="str">
            <v>个</v>
          </cell>
        </row>
        <row r="441">
          <cell r="I441">
            <v>209</v>
          </cell>
          <cell r="J441">
            <v>68.43</v>
          </cell>
        </row>
        <row r="441">
          <cell r="O441">
            <v>209</v>
          </cell>
        </row>
        <row r="441">
          <cell r="Z441">
            <v>6.8429944</v>
          </cell>
        </row>
        <row r="442">
          <cell r="A442">
            <v>437</v>
          </cell>
          <cell r="B442" t="str">
            <v>0906010304</v>
          </cell>
        </row>
        <row r="442">
          <cell r="D442" t="str">
            <v>PVC快速接头</v>
          </cell>
          <cell r="E442" t="str">
            <v>澳标 100mm</v>
          </cell>
        </row>
        <row r="442">
          <cell r="G442" t="str">
            <v>个</v>
          </cell>
        </row>
        <row r="442">
          <cell r="I442">
            <v>56</v>
          </cell>
          <cell r="J442">
            <v>56</v>
          </cell>
        </row>
        <row r="442">
          <cell r="O442">
            <v>56</v>
          </cell>
        </row>
        <row r="442">
          <cell r="Z442">
            <v>5.6</v>
          </cell>
        </row>
        <row r="443">
          <cell r="A443">
            <v>438</v>
          </cell>
          <cell r="B443" t="str">
            <v>0906010306</v>
          </cell>
        </row>
        <row r="443">
          <cell r="D443" t="str">
            <v>PVC通风帽</v>
          </cell>
          <cell r="E443" t="str">
            <v>澳标 50mm*40mm</v>
          </cell>
        </row>
        <row r="443">
          <cell r="G443" t="str">
            <v>个</v>
          </cell>
        </row>
        <row r="443">
          <cell r="I443">
            <v>777</v>
          </cell>
          <cell r="J443">
            <v>784.62</v>
          </cell>
        </row>
        <row r="443">
          <cell r="O443">
            <v>777</v>
          </cell>
        </row>
        <row r="443">
          <cell r="Z443">
            <v>78.4620039</v>
          </cell>
        </row>
        <row r="444">
          <cell r="A444">
            <v>439</v>
          </cell>
          <cell r="B444" t="str">
            <v>0906010309</v>
          </cell>
        </row>
        <row r="444">
          <cell r="D444" t="str">
            <v>扣式护套</v>
          </cell>
          <cell r="E444" t="str">
            <v>30</v>
          </cell>
        </row>
        <row r="444">
          <cell r="G444" t="str">
            <v>件</v>
          </cell>
        </row>
        <row r="444">
          <cell r="I444">
            <v>1360</v>
          </cell>
          <cell r="J444">
            <v>386.44</v>
          </cell>
        </row>
        <row r="444">
          <cell r="O444">
            <v>1360</v>
          </cell>
        </row>
        <row r="444">
          <cell r="Z444">
            <v>38.643992</v>
          </cell>
        </row>
        <row r="445">
          <cell r="A445">
            <v>440</v>
          </cell>
          <cell r="B445" t="str">
            <v>0906010312</v>
          </cell>
        </row>
        <row r="445">
          <cell r="D445" t="str">
            <v>扣式护套</v>
          </cell>
          <cell r="E445" t="str">
            <v>SB-38</v>
          </cell>
        </row>
        <row r="445">
          <cell r="G445" t="str">
            <v>个</v>
          </cell>
        </row>
        <row r="445">
          <cell r="I445">
            <v>200</v>
          </cell>
          <cell r="J445">
            <v>304.72</v>
          </cell>
        </row>
        <row r="445">
          <cell r="O445">
            <v>200</v>
          </cell>
        </row>
        <row r="445">
          <cell r="Z445">
            <v>30.472</v>
          </cell>
        </row>
        <row r="446">
          <cell r="A446">
            <v>441</v>
          </cell>
          <cell r="B446" t="str">
            <v>0906010315</v>
          </cell>
        </row>
        <row r="446">
          <cell r="D446" t="str">
            <v>PVC短变径</v>
          </cell>
          <cell r="E446" t="str">
            <v>110mm*50mm</v>
          </cell>
        </row>
        <row r="446">
          <cell r="G446" t="str">
            <v>件</v>
          </cell>
        </row>
        <row r="446">
          <cell r="I446">
            <v>88</v>
          </cell>
          <cell r="J446">
            <v>242.3</v>
          </cell>
        </row>
        <row r="446">
          <cell r="O446">
            <v>67</v>
          </cell>
        </row>
        <row r="446">
          <cell r="Z446">
            <v>18.4478403</v>
          </cell>
        </row>
        <row r="447">
          <cell r="A447">
            <v>442</v>
          </cell>
          <cell r="B447" t="str">
            <v>0906010320</v>
          </cell>
        </row>
        <row r="447">
          <cell r="D447" t="str">
            <v>PVC弯头</v>
          </cell>
          <cell r="E447" t="str">
            <v>16mm</v>
          </cell>
        </row>
        <row r="447">
          <cell r="G447" t="str">
            <v>件</v>
          </cell>
        </row>
        <row r="447">
          <cell r="I447">
            <v>2654</v>
          </cell>
          <cell r="J447">
            <v>587.12</v>
          </cell>
        </row>
        <row r="447">
          <cell r="O447">
            <v>2654</v>
          </cell>
        </row>
        <row r="447">
          <cell r="Z447">
            <v>58.7120534</v>
          </cell>
        </row>
        <row r="448">
          <cell r="A448">
            <v>443</v>
          </cell>
          <cell r="B448" t="str">
            <v>0906010338</v>
          </cell>
        </row>
        <row r="448">
          <cell r="D448" t="str">
            <v>PVC检查口</v>
          </cell>
          <cell r="E448" t="str">
            <v>75mm</v>
          </cell>
        </row>
        <row r="448">
          <cell r="G448" t="str">
            <v>件</v>
          </cell>
        </row>
        <row r="448">
          <cell r="I448">
            <v>2</v>
          </cell>
          <cell r="J448">
            <v>13.51</v>
          </cell>
        </row>
        <row r="448">
          <cell r="O448">
            <v>2</v>
          </cell>
        </row>
        <row r="448">
          <cell r="Z448">
            <v>1.351</v>
          </cell>
        </row>
        <row r="449">
          <cell r="A449">
            <v>444</v>
          </cell>
          <cell r="B449" t="str">
            <v>0906010339</v>
          </cell>
        </row>
        <row r="449">
          <cell r="D449" t="str">
            <v>PVC正三通</v>
          </cell>
          <cell r="E449" t="str">
            <v>Φ75*50</v>
          </cell>
        </row>
        <row r="449">
          <cell r="G449" t="str">
            <v>件</v>
          </cell>
        </row>
        <row r="449">
          <cell r="I449">
            <v>20</v>
          </cell>
          <cell r="J449">
            <v>57.46</v>
          </cell>
        </row>
        <row r="449">
          <cell r="O449">
            <v>20</v>
          </cell>
        </row>
        <row r="449">
          <cell r="Z449">
            <v>5.746</v>
          </cell>
        </row>
        <row r="450">
          <cell r="A450">
            <v>445</v>
          </cell>
          <cell r="B450" t="str">
            <v>0906010345</v>
          </cell>
        </row>
        <row r="450">
          <cell r="D450" t="str">
            <v>PVC伸缩节</v>
          </cell>
          <cell r="E450" t="str">
            <v>ø75mm</v>
          </cell>
        </row>
        <row r="450">
          <cell r="G450" t="str">
            <v>件</v>
          </cell>
        </row>
        <row r="450">
          <cell r="I450">
            <v>17</v>
          </cell>
          <cell r="J450">
            <v>6.12</v>
          </cell>
        </row>
        <row r="450">
          <cell r="O450">
            <v>17</v>
          </cell>
        </row>
        <row r="450">
          <cell r="Z450">
            <v>0.612</v>
          </cell>
        </row>
        <row r="451">
          <cell r="A451">
            <v>446</v>
          </cell>
          <cell r="B451" t="str">
            <v>0906010347</v>
          </cell>
        </row>
        <row r="451">
          <cell r="D451" t="str">
            <v>PVC活接</v>
          </cell>
          <cell r="E451" t="str">
            <v>Φ50</v>
          </cell>
        </row>
        <row r="451">
          <cell r="G451" t="str">
            <v>件</v>
          </cell>
        </row>
        <row r="451">
          <cell r="I451">
            <v>4</v>
          </cell>
          <cell r="J451">
            <v>41</v>
          </cell>
        </row>
        <row r="451">
          <cell r="O451">
            <v>2</v>
          </cell>
        </row>
        <row r="451">
          <cell r="Z451">
            <v>2.05</v>
          </cell>
        </row>
        <row r="452">
          <cell r="A452">
            <v>447</v>
          </cell>
          <cell r="B452" t="str">
            <v>0906010350</v>
          </cell>
        </row>
        <row r="452">
          <cell r="D452" t="str">
            <v>PVC活接</v>
          </cell>
          <cell r="E452" t="str">
            <v>75mm</v>
          </cell>
        </row>
        <row r="452">
          <cell r="G452" t="str">
            <v>件</v>
          </cell>
        </row>
        <row r="452">
          <cell r="I452">
            <v>1</v>
          </cell>
          <cell r="J452">
            <v>21.25</v>
          </cell>
        </row>
        <row r="452">
          <cell r="O452">
            <v>1</v>
          </cell>
        </row>
        <row r="452">
          <cell r="Z452">
            <v>2.125</v>
          </cell>
        </row>
        <row r="453">
          <cell r="A453">
            <v>448</v>
          </cell>
          <cell r="B453" t="str">
            <v>0906010360</v>
          </cell>
        </row>
        <row r="453">
          <cell r="D453" t="str">
            <v>PVC变径</v>
          </cell>
          <cell r="E453" t="str">
            <v>50*25</v>
          </cell>
        </row>
        <row r="453">
          <cell r="G453" t="str">
            <v>件</v>
          </cell>
        </row>
        <row r="453">
          <cell r="I453">
            <v>26</v>
          </cell>
          <cell r="J453">
            <v>20.8</v>
          </cell>
        </row>
        <row r="453">
          <cell r="O453">
            <v>26</v>
          </cell>
        </row>
        <row r="453">
          <cell r="Z453">
            <v>2.08</v>
          </cell>
        </row>
        <row r="454">
          <cell r="A454">
            <v>449</v>
          </cell>
          <cell r="B454" t="str">
            <v>0906010361</v>
          </cell>
        </row>
        <row r="454">
          <cell r="D454" t="str">
            <v>PVC变径</v>
          </cell>
          <cell r="E454" t="str">
            <v>50*32</v>
          </cell>
        </row>
        <row r="454">
          <cell r="G454" t="str">
            <v>件</v>
          </cell>
        </row>
        <row r="454">
          <cell r="I454">
            <v>1</v>
          </cell>
          <cell r="J454">
            <v>0.8</v>
          </cell>
        </row>
        <row r="454">
          <cell r="O454">
            <v>1</v>
          </cell>
        </row>
        <row r="454">
          <cell r="Z454">
            <v>0.08</v>
          </cell>
        </row>
        <row r="455">
          <cell r="A455">
            <v>450</v>
          </cell>
          <cell r="B455" t="str">
            <v>0906010362</v>
          </cell>
        </row>
        <row r="455">
          <cell r="D455" t="str">
            <v>PVC天沟堵头</v>
          </cell>
        </row>
        <row r="455">
          <cell r="G455" t="str">
            <v>件</v>
          </cell>
        </row>
        <row r="455">
          <cell r="I455">
            <v>0</v>
          </cell>
          <cell r="J455">
            <v>0.62</v>
          </cell>
        </row>
        <row r="455">
          <cell r="O455">
            <v>0</v>
          </cell>
        </row>
        <row r="455">
          <cell r="Z455">
            <v>0</v>
          </cell>
        </row>
        <row r="456">
          <cell r="A456">
            <v>451</v>
          </cell>
          <cell r="B456" t="str">
            <v>0906010363</v>
          </cell>
        </row>
        <row r="456">
          <cell r="D456" t="str">
            <v>PVC方形管卡</v>
          </cell>
        </row>
        <row r="456">
          <cell r="G456" t="str">
            <v>件</v>
          </cell>
        </row>
        <row r="456">
          <cell r="I456">
            <v>20</v>
          </cell>
          <cell r="J456">
            <v>77.29</v>
          </cell>
        </row>
        <row r="456">
          <cell r="O456">
            <v>20</v>
          </cell>
        </row>
        <row r="456">
          <cell r="Z456">
            <v>7.729</v>
          </cell>
        </row>
        <row r="457">
          <cell r="A457">
            <v>452</v>
          </cell>
          <cell r="B457" t="str">
            <v>0906010364</v>
          </cell>
        </row>
        <row r="457">
          <cell r="D457" t="str">
            <v>PVC弯头</v>
          </cell>
          <cell r="E457" t="str">
            <v>25</v>
          </cell>
        </row>
        <row r="457">
          <cell r="G457" t="str">
            <v>件</v>
          </cell>
        </row>
        <row r="457">
          <cell r="I457">
            <v>62</v>
          </cell>
          <cell r="J457">
            <v>62.81</v>
          </cell>
        </row>
        <row r="457">
          <cell r="O457">
            <v>62</v>
          </cell>
        </row>
        <row r="457">
          <cell r="Z457">
            <v>6.281003</v>
          </cell>
        </row>
        <row r="458">
          <cell r="A458">
            <v>453</v>
          </cell>
          <cell r="B458" t="str">
            <v>0906010365</v>
          </cell>
        </row>
        <row r="458">
          <cell r="D458" t="str">
            <v>PVC弯头</v>
          </cell>
          <cell r="E458" t="str">
            <v>40</v>
          </cell>
        </row>
        <row r="458">
          <cell r="G458" t="str">
            <v>件</v>
          </cell>
        </row>
        <row r="458">
          <cell r="I458">
            <v>6</v>
          </cell>
          <cell r="J458">
            <v>7.76</v>
          </cell>
        </row>
        <row r="458">
          <cell r="O458">
            <v>6</v>
          </cell>
        </row>
        <row r="458">
          <cell r="Z458">
            <v>0.7759998</v>
          </cell>
        </row>
        <row r="459">
          <cell r="A459">
            <v>454</v>
          </cell>
          <cell r="B459" t="str">
            <v>0906010371</v>
          </cell>
        </row>
        <row r="459">
          <cell r="D459" t="str">
            <v>PVC直接</v>
          </cell>
          <cell r="E459" t="str">
            <v>DN160</v>
          </cell>
        </row>
        <row r="459">
          <cell r="G459" t="str">
            <v>个</v>
          </cell>
        </row>
        <row r="459">
          <cell r="I459">
            <v>14</v>
          </cell>
          <cell r="J459">
            <v>27.26</v>
          </cell>
        </row>
        <row r="459">
          <cell r="O459">
            <v>14</v>
          </cell>
        </row>
        <row r="459">
          <cell r="Z459">
            <v>2.7260002</v>
          </cell>
        </row>
        <row r="460">
          <cell r="A460">
            <v>455</v>
          </cell>
          <cell r="B460" t="str">
            <v>0906010372</v>
          </cell>
        </row>
        <row r="460">
          <cell r="D460" t="str">
            <v>PVC弯头</v>
          </cell>
          <cell r="E460" t="str">
            <v>32mm</v>
          </cell>
        </row>
        <row r="460">
          <cell r="G460" t="str">
            <v>件</v>
          </cell>
        </row>
        <row r="460">
          <cell r="I460">
            <v>4</v>
          </cell>
          <cell r="J460">
            <v>2.65</v>
          </cell>
        </row>
        <row r="460">
          <cell r="O460">
            <v>4</v>
          </cell>
        </row>
        <row r="460">
          <cell r="Z460">
            <v>0.265</v>
          </cell>
        </row>
        <row r="461">
          <cell r="A461">
            <v>456</v>
          </cell>
          <cell r="B461" t="str">
            <v>0906010375</v>
          </cell>
        </row>
        <row r="461">
          <cell r="D461" t="str">
            <v>PVC清扫口</v>
          </cell>
          <cell r="E461" t="str">
            <v>¢50</v>
          </cell>
        </row>
        <row r="461">
          <cell r="G461" t="str">
            <v>件</v>
          </cell>
        </row>
        <row r="461">
          <cell r="I461">
            <v>2</v>
          </cell>
          <cell r="J461">
            <v>7.17</v>
          </cell>
        </row>
        <row r="461">
          <cell r="O461">
            <v>2</v>
          </cell>
        </row>
        <row r="461">
          <cell r="Z461">
            <v>0.717</v>
          </cell>
        </row>
        <row r="462">
          <cell r="A462">
            <v>457</v>
          </cell>
          <cell r="B462" t="str">
            <v>0906010379</v>
          </cell>
        </row>
        <row r="462">
          <cell r="D462" t="str">
            <v>清扫口</v>
          </cell>
          <cell r="E462" t="str">
            <v>DN75</v>
          </cell>
        </row>
        <row r="462">
          <cell r="G462" t="str">
            <v>个</v>
          </cell>
        </row>
        <row r="462">
          <cell r="I462">
            <v>1</v>
          </cell>
          <cell r="J462">
            <v>6.37</v>
          </cell>
        </row>
        <row r="462">
          <cell r="O462">
            <v>1</v>
          </cell>
        </row>
        <row r="462">
          <cell r="Z462">
            <v>0.637</v>
          </cell>
        </row>
        <row r="463">
          <cell r="A463">
            <v>458</v>
          </cell>
          <cell r="B463" t="str">
            <v>0906010386</v>
          </cell>
        </row>
        <row r="463">
          <cell r="D463" t="str">
            <v>PVC弯头</v>
          </cell>
          <cell r="E463" t="str">
            <v>50 90°</v>
          </cell>
        </row>
        <row r="463">
          <cell r="G463" t="str">
            <v>个</v>
          </cell>
        </row>
        <row r="463">
          <cell r="I463">
            <v>9</v>
          </cell>
          <cell r="J463">
            <v>14.84</v>
          </cell>
        </row>
        <row r="463">
          <cell r="O463">
            <v>9</v>
          </cell>
        </row>
        <row r="463">
          <cell r="Z463">
            <v>1.4840001</v>
          </cell>
        </row>
        <row r="464">
          <cell r="A464">
            <v>459</v>
          </cell>
          <cell r="B464" t="str">
            <v>0906010420</v>
          </cell>
        </row>
        <row r="464">
          <cell r="D464" t="str">
            <v>PVC变径</v>
          </cell>
          <cell r="E464" t="str">
            <v>75*50</v>
          </cell>
        </row>
        <row r="464">
          <cell r="G464" t="str">
            <v>个</v>
          </cell>
        </row>
        <row r="464">
          <cell r="I464">
            <v>2</v>
          </cell>
          <cell r="J464">
            <v>9.73</v>
          </cell>
        </row>
        <row r="464">
          <cell r="O464">
            <v>2</v>
          </cell>
        </row>
        <row r="464">
          <cell r="Z464">
            <v>0.973</v>
          </cell>
        </row>
        <row r="465">
          <cell r="A465">
            <v>460</v>
          </cell>
          <cell r="B465" t="str">
            <v>0906020025</v>
          </cell>
        </row>
        <row r="465">
          <cell r="D465" t="str">
            <v>PPR三通</v>
          </cell>
          <cell r="E465" t="str">
            <v>DN25</v>
          </cell>
        </row>
        <row r="465">
          <cell r="G465" t="str">
            <v>件</v>
          </cell>
        </row>
        <row r="465">
          <cell r="I465">
            <v>73</v>
          </cell>
          <cell r="J465">
            <v>79.65</v>
          </cell>
        </row>
        <row r="465">
          <cell r="O465">
            <v>73</v>
          </cell>
        </row>
        <row r="465">
          <cell r="Z465">
            <v>7.9650008</v>
          </cell>
        </row>
        <row r="466">
          <cell r="A466">
            <v>461</v>
          </cell>
          <cell r="B466" t="str">
            <v>0906020027</v>
          </cell>
        </row>
        <row r="466">
          <cell r="D466" t="str">
            <v>PPR三通</v>
          </cell>
          <cell r="E466" t="str">
            <v>DN40</v>
          </cell>
        </row>
        <row r="466">
          <cell r="G466" t="str">
            <v>件</v>
          </cell>
        </row>
        <row r="466">
          <cell r="I466">
            <v>1</v>
          </cell>
          <cell r="J466">
            <v>6.82</v>
          </cell>
        </row>
        <row r="466">
          <cell r="O466">
            <v>1</v>
          </cell>
        </row>
        <row r="466">
          <cell r="Z466">
            <v>0.682</v>
          </cell>
        </row>
        <row r="467">
          <cell r="A467">
            <v>462</v>
          </cell>
          <cell r="B467" t="str">
            <v>0906020036</v>
          </cell>
        </row>
        <row r="467">
          <cell r="D467" t="str">
            <v>PPR异径三通</v>
          </cell>
          <cell r="E467" t="str">
            <v>40*20</v>
          </cell>
        </row>
        <row r="467">
          <cell r="G467" t="str">
            <v>件</v>
          </cell>
        </row>
        <row r="467">
          <cell r="I467">
            <v>1</v>
          </cell>
          <cell r="J467">
            <v>3.98</v>
          </cell>
        </row>
        <row r="467">
          <cell r="O467">
            <v>1</v>
          </cell>
        </row>
        <row r="467">
          <cell r="Z467">
            <v>0.398</v>
          </cell>
        </row>
        <row r="468">
          <cell r="A468">
            <v>463</v>
          </cell>
          <cell r="B468" t="str">
            <v>0906020037</v>
          </cell>
        </row>
        <row r="468">
          <cell r="D468" t="str">
            <v>PPR异径三通</v>
          </cell>
          <cell r="E468" t="str">
            <v>40*25</v>
          </cell>
        </row>
        <row r="468">
          <cell r="G468" t="str">
            <v>件</v>
          </cell>
        </row>
        <row r="468">
          <cell r="I468">
            <v>2</v>
          </cell>
          <cell r="J468">
            <v>4</v>
          </cell>
        </row>
        <row r="468">
          <cell r="O468">
            <v>2</v>
          </cell>
        </row>
        <row r="468">
          <cell r="Z468">
            <v>0.4</v>
          </cell>
        </row>
        <row r="469">
          <cell r="A469">
            <v>464</v>
          </cell>
          <cell r="B469" t="str">
            <v>0906020041</v>
          </cell>
        </row>
        <row r="469">
          <cell r="D469" t="str">
            <v>PPR异径三通</v>
          </cell>
          <cell r="E469" t="str">
            <v>50*32</v>
          </cell>
        </row>
        <row r="469">
          <cell r="G469" t="str">
            <v>件</v>
          </cell>
        </row>
        <row r="469">
          <cell r="I469">
            <v>3</v>
          </cell>
          <cell r="J469">
            <v>15.38</v>
          </cell>
        </row>
        <row r="469">
          <cell r="O469">
            <v>3</v>
          </cell>
        </row>
        <row r="469">
          <cell r="Z469">
            <v>1.5380001</v>
          </cell>
        </row>
        <row r="470">
          <cell r="A470">
            <v>465</v>
          </cell>
          <cell r="B470" t="str">
            <v>0906020042</v>
          </cell>
        </row>
        <row r="470">
          <cell r="D470" t="str">
            <v>PPR异径三通</v>
          </cell>
          <cell r="E470" t="str">
            <v>50*40</v>
          </cell>
        </row>
        <row r="470">
          <cell r="G470" t="str">
            <v>件</v>
          </cell>
        </row>
        <row r="470">
          <cell r="I470">
            <v>2</v>
          </cell>
          <cell r="J470">
            <v>12.5</v>
          </cell>
        </row>
        <row r="470">
          <cell r="O470">
            <v>2</v>
          </cell>
        </row>
        <row r="470">
          <cell r="Z470">
            <v>1.25</v>
          </cell>
        </row>
        <row r="471">
          <cell r="A471">
            <v>466</v>
          </cell>
          <cell r="B471" t="str">
            <v>0906020060</v>
          </cell>
        </row>
        <row r="471">
          <cell r="D471" t="str">
            <v>PPR弯头</v>
          </cell>
          <cell r="E471" t="str">
            <v>DN20    450</v>
          </cell>
        </row>
        <row r="471">
          <cell r="G471" t="str">
            <v>件</v>
          </cell>
        </row>
        <row r="471">
          <cell r="I471">
            <v>1</v>
          </cell>
          <cell r="J471">
            <v>3</v>
          </cell>
        </row>
        <row r="471">
          <cell r="O471">
            <v>1</v>
          </cell>
        </row>
        <row r="471">
          <cell r="Z471">
            <v>0.3</v>
          </cell>
        </row>
        <row r="472">
          <cell r="A472">
            <v>467</v>
          </cell>
          <cell r="B472" t="str">
            <v>0906020073</v>
          </cell>
        </row>
        <row r="472">
          <cell r="D472" t="str">
            <v>PPR弯头</v>
          </cell>
          <cell r="E472" t="str">
            <v>DN50    900</v>
          </cell>
        </row>
        <row r="472">
          <cell r="G472" t="str">
            <v>件</v>
          </cell>
        </row>
        <row r="472">
          <cell r="I472">
            <v>2</v>
          </cell>
          <cell r="J472">
            <v>10.21</v>
          </cell>
        </row>
        <row r="472">
          <cell r="O472">
            <v>2</v>
          </cell>
        </row>
        <row r="472">
          <cell r="Z472">
            <v>1.021</v>
          </cell>
        </row>
        <row r="473">
          <cell r="A473">
            <v>468</v>
          </cell>
          <cell r="B473" t="str">
            <v>0906020106</v>
          </cell>
        </row>
        <row r="473">
          <cell r="D473" t="str">
            <v>PPR异径弯头</v>
          </cell>
          <cell r="E473" t="str">
            <v>32*20    900</v>
          </cell>
        </row>
        <row r="473">
          <cell r="G473" t="str">
            <v>件</v>
          </cell>
        </row>
        <row r="473">
          <cell r="I473">
            <v>11</v>
          </cell>
          <cell r="J473">
            <v>22</v>
          </cell>
        </row>
        <row r="473">
          <cell r="O473">
            <v>11</v>
          </cell>
        </row>
        <row r="473">
          <cell r="Z473">
            <v>2.2</v>
          </cell>
        </row>
        <row r="474">
          <cell r="A474">
            <v>469</v>
          </cell>
          <cell r="B474" t="str">
            <v>0906020133</v>
          </cell>
        </row>
        <row r="474">
          <cell r="D474" t="str">
            <v>PPR管帽</v>
          </cell>
          <cell r="E474" t="str">
            <v>DN25</v>
          </cell>
        </row>
        <row r="474">
          <cell r="G474" t="str">
            <v>件</v>
          </cell>
        </row>
        <row r="474">
          <cell r="I474">
            <v>4</v>
          </cell>
          <cell r="J474">
            <v>6.84</v>
          </cell>
        </row>
        <row r="474">
          <cell r="O474">
            <v>4</v>
          </cell>
        </row>
        <row r="474">
          <cell r="Z474">
            <v>0.684</v>
          </cell>
        </row>
        <row r="475">
          <cell r="A475">
            <v>470</v>
          </cell>
          <cell r="B475" t="str">
            <v>0906020134</v>
          </cell>
        </row>
        <row r="475">
          <cell r="D475" t="str">
            <v>PPR管帽</v>
          </cell>
          <cell r="E475" t="str">
            <v>DN32</v>
          </cell>
        </row>
        <row r="475">
          <cell r="G475" t="str">
            <v>件</v>
          </cell>
        </row>
        <row r="475">
          <cell r="I475">
            <v>4</v>
          </cell>
          <cell r="J475">
            <v>6.83</v>
          </cell>
        </row>
        <row r="475">
          <cell r="O475">
            <v>3</v>
          </cell>
        </row>
        <row r="475">
          <cell r="Z475">
            <v>0.51225</v>
          </cell>
        </row>
        <row r="476">
          <cell r="A476">
            <v>471</v>
          </cell>
          <cell r="B476" t="str">
            <v>0906020135</v>
          </cell>
        </row>
        <row r="476">
          <cell r="D476" t="str">
            <v>PPR管帽</v>
          </cell>
          <cell r="E476" t="str">
            <v>DN40</v>
          </cell>
        </row>
        <row r="476">
          <cell r="G476" t="str">
            <v>件</v>
          </cell>
        </row>
        <row r="476">
          <cell r="I476">
            <v>1</v>
          </cell>
          <cell r="J476">
            <v>0.6</v>
          </cell>
        </row>
        <row r="476">
          <cell r="O476">
            <v>0</v>
          </cell>
        </row>
        <row r="476">
          <cell r="Z476">
            <v>0</v>
          </cell>
        </row>
        <row r="477">
          <cell r="A477">
            <v>472</v>
          </cell>
          <cell r="B477" t="str">
            <v>0906020141</v>
          </cell>
        </row>
        <row r="477">
          <cell r="D477" t="str">
            <v>PPR球阀</v>
          </cell>
          <cell r="E477" t="str">
            <v>DN20</v>
          </cell>
        </row>
        <row r="477">
          <cell r="G477" t="str">
            <v>件</v>
          </cell>
        </row>
        <row r="477">
          <cell r="I477">
            <v>0</v>
          </cell>
          <cell r="J477">
            <v>24.78</v>
          </cell>
        </row>
        <row r="477">
          <cell r="O477">
            <v>0</v>
          </cell>
        </row>
        <row r="477">
          <cell r="Z477">
            <v>0</v>
          </cell>
        </row>
        <row r="478">
          <cell r="A478">
            <v>473</v>
          </cell>
          <cell r="B478" t="str">
            <v>0906020172</v>
          </cell>
        </row>
        <row r="478">
          <cell r="D478" t="str">
            <v>PPR直接</v>
          </cell>
          <cell r="E478" t="str">
            <v>DN50</v>
          </cell>
        </row>
        <row r="478">
          <cell r="G478" t="str">
            <v>件</v>
          </cell>
        </row>
        <row r="478">
          <cell r="I478">
            <v>0</v>
          </cell>
          <cell r="J478">
            <v>17.9</v>
          </cell>
        </row>
        <row r="478">
          <cell r="O478">
            <v>0</v>
          </cell>
        </row>
        <row r="478">
          <cell r="Z478">
            <v>0</v>
          </cell>
        </row>
        <row r="479">
          <cell r="A479">
            <v>474</v>
          </cell>
          <cell r="B479" t="str">
            <v>0906020180</v>
          </cell>
        </row>
        <row r="479">
          <cell r="D479" t="str">
            <v>PPR管</v>
          </cell>
          <cell r="E479" t="str">
            <v>DN65  1.25MPa</v>
          </cell>
        </row>
        <row r="479">
          <cell r="G479" t="str">
            <v>米</v>
          </cell>
        </row>
        <row r="479">
          <cell r="I479">
            <v>12</v>
          </cell>
          <cell r="J479">
            <v>336.21</v>
          </cell>
        </row>
        <row r="479">
          <cell r="O479">
            <v>12</v>
          </cell>
        </row>
        <row r="479">
          <cell r="Z479">
            <v>33.621</v>
          </cell>
        </row>
        <row r="480">
          <cell r="A480">
            <v>475</v>
          </cell>
          <cell r="B480" t="str">
            <v>0906020184</v>
          </cell>
        </row>
        <row r="480">
          <cell r="D480" t="str">
            <v>PP-R丝堵</v>
          </cell>
          <cell r="E480" t="str">
            <v>20㎜</v>
          </cell>
        </row>
        <row r="480">
          <cell r="G480" t="str">
            <v>件</v>
          </cell>
        </row>
        <row r="480">
          <cell r="I480">
            <v>196</v>
          </cell>
          <cell r="J480">
            <v>160.21</v>
          </cell>
        </row>
        <row r="480">
          <cell r="O480">
            <v>196</v>
          </cell>
        </row>
        <row r="480">
          <cell r="Z480">
            <v>16.0210008</v>
          </cell>
        </row>
        <row r="481">
          <cell r="A481">
            <v>476</v>
          </cell>
          <cell r="B481" t="str">
            <v>0906020185</v>
          </cell>
        </row>
        <row r="481">
          <cell r="D481" t="str">
            <v>PP-R内丝弯头（带底座）</v>
          </cell>
          <cell r="E481" t="str">
            <v>20㎜</v>
          </cell>
        </row>
        <row r="481">
          <cell r="G481" t="str">
            <v>件</v>
          </cell>
        </row>
        <row r="481">
          <cell r="I481">
            <v>3</v>
          </cell>
          <cell r="J481">
            <v>127.5</v>
          </cell>
        </row>
        <row r="481">
          <cell r="O481">
            <v>2</v>
          </cell>
        </row>
        <row r="481">
          <cell r="Z481">
            <v>8.5</v>
          </cell>
        </row>
        <row r="482">
          <cell r="A482">
            <v>477</v>
          </cell>
          <cell r="B482" t="str">
            <v>0906020188</v>
          </cell>
        </row>
        <row r="482">
          <cell r="D482" t="str">
            <v>PP-R冷水活接</v>
          </cell>
          <cell r="E482" t="str">
            <v>20㎜</v>
          </cell>
        </row>
        <row r="482">
          <cell r="G482" t="str">
            <v>件</v>
          </cell>
        </row>
        <row r="482">
          <cell r="I482">
            <v>121</v>
          </cell>
          <cell r="J482">
            <v>492.74</v>
          </cell>
        </row>
        <row r="482">
          <cell r="O482">
            <v>121</v>
          </cell>
        </row>
        <row r="482">
          <cell r="Z482">
            <v>49.2739951</v>
          </cell>
        </row>
        <row r="483">
          <cell r="A483">
            <v>478</v>
          </cell>
          <cell r="B483" t="str">
            <v>0906020189</v>
          </cell>
        </row>
        <row r="483">
          <cell r="D483" t="str">
            <v>PP-R外牙三通</v>
          </cell>
          <cell r="E483" t="str">
            <v>20㎜</v>
          </cell>
        </row>
        <row r="483">
          <cell r="G483" t="str">
            <v>件</v>
          </cell>
        </row>
        <row r="483">
          <cell r="I483">
            <v>4</v>
          </cell>
          <cell r="J483">
            <v>32</v>
          </cell>
        </row>
        <row r="483">
          <cell r="O483">
            <v>4</v>
          </cell>
        </row>
        <row r="483">
          <cell r="Z483">
            <v>3.2</v>
          </cell>
        </row>
        <row r="484">
          <cell r="A484">
            <v>479</v>
          </cell>
          <cell r="B484" t="str">
            <v>0906020191</v>
          </cell>
        </row>
        <row r="484">
          <cell r="D484" t="str">
            <v>PP-R外牙直接</v>
          </cell>
          <cell r="E484" t="str">
            <v>25㎜*20㎜</v>
          </cell>
        </row>
        <row r="484">
          <cell r="G484" t="str">
            <v>件</v>
          </cell>
        </row>
        <row r="484">
          <cell r="I484">
            <v>4</v>
          </cell>
          <cell r="J484">
            <v>31.43</v>
          </cell>
        </row>
        <row r="484">
          <cell r="O484">
            <v>4</v>
          </cell>
        </row>
        <row r="484">
          <cell r="Z484">
            <v>3.143</v>
          </cell>
        </row>
        <row r="485">
          <cell r="A485">
            <v>480</v>
          </cell>
          <cell r="B485" t="str">
            <v>0906020194</v>
          </cell>
        </row>
        <row r="485">
          <cell r="D485" t="str">
            <v>PP-R搭接</v>
          </cell>
          <cell r="E485" t="str">
            <v>25㎜</v>
          </cell>
        </row>
        <row r="485">
          <cell r="G485" t="str">
            <v>件</v>
          </cell>
        </row>
        <row r="485">
          <cell r="I485">
            <v>9</v>
          </cell>
          <cell r="J485">
            <v>45</v>
          </cell>
        </row>
        <row r="485">
          <cell r="O485">
            <v>0</v>
          </cell>
        </row>
        <row r="485">
          <cell r="Z485">
            <v>0</v>
          </cell>
        </row>
        <row r="486">
          <cell r="A486">
            <v>481</v>
          </cell>
          <cell r="B486" t="str">
            <v>0906020197</v>
          </cell>
        </row>
        <row r="486">
          <cell r="D486" t="str">
            <v>PP-R直接</v>
          </cell>
          <cell r="E486" t="str">
            <v>40*32</v>
          </cell>
        </row>
        <row r="486">
          <cell r="G486" t="str">
            <v>件</v>
          </cell>
        </row>
        <row r="486">
          <cell r="I486">
            <v>2</v>
          </cell>
          <cell r="J486">
            <v>22.85</v>
          </cell>
        </row>
        <row r="486">
          <cell r="O486">
            <v>0</v>
          </cell>
        </row>
        <row r="486">
          <cell r="Z486">
            <v>0</v>
          </cell>
        </row>
        <row r="487">
          <cell r="A487">
            <v>482</v>
          </cell>
          <cell r="B487" t="str">
            <v>0906020200</v>
          </cell>
        </row>
        <row r="487">
          <cell r="D487" t="str">
            <v>PPR变径</v>
          </cell>
          <cell r="E487" t="str">
            <v>50mm*40mm</v>
          </cell>
        </row>
        <row r="487">
          <cell r="G487" t="str">
            <v>个</v>
          </cell>
        </row>
        <row r="487">
          <cell r="I487">
            <v>5</v>
          </cell>
          <cell r="J487">
            <v>26.6</v>
          </cell>
        </row>
        <row r="487">
          <cell r="O487">
            <v>5</v>
          </cell>
        </row>
        <row r="487">
          <cell r="Z487">
            <v>2.66</v>
          </cell>
        </row>
        <row r="488">
          <cell r="A488">
            <v>483</v>
          </cell>
          <cell r="B488" t="str">
            <v>0906020201</v>
          </cell>
        </row>
        <row r="488">
          <cell r="D488" t="str">
            <v>PPR管</v>
          </cell>
          <cell r="E488" t="str">
            <v>50mm</v>
          </cell>
        </row>
        <row r="488">
          <cell r="G488" t="str">
            <v>米</v>
          </cell>
        </row>
        <row r="488">
          <cell r="I488">
            <v>12</v>
          </cell>
          <cell r="J488">
            <v>483.21</v>
          </cell>
        </row>
        <row r="488">
          <cell r="O488">
            <v>9</v>
          </cell>
        </row>
        <row r="488">
          <cell r="Z488">
            <v>36.24075</v>
          </cell>
        </row>
        <row r="489">
          <cell r="A489">
            <v>484</v>
          </cell>
          <cell r="B489" t="str">
            <v>0906020203</v>
          </cell>
        </row>
        <row r="489">
          <cell r="D489" t="str">
            <v>PPR四通</v>
          </cell>
          <cell r="E489" t="str">
            <v>32mm</v>
          </cell>
        </row>
        <row r="489">
          <cell r="G489" t="str">
            <v>个</v>
          </cell>
        </row>
        <row r="489">
          <cell r="I489">
            <v>20</v>
          </cell>
          <cell r="J489">
            <v>56</v>
          </cell>
        </row>
        <row r="489">
          <cell r="O489">
            <v>20</v>
          </cell>
        </row>
        <row r="489">
          <cell r="Z489">
            <v>5.6</v>
          </cell>
        </row>
        <row r="490">
          <cell r="A490">
            <v>485</v>
          </cell>
          <cell r="B490" t="str">
            <v>0906020206</v>
          </cell>
        </row>
        <row r="490">
          <cell r="D490" t="str">
            <v>PPR异径直接</v>
          </cell>
          <cell r="E490" t="str">
            <v>25*20</v>
          </cell>
        </row>
        <row r="490">
          <cell r="G490" t="str">
            <v>件</v>
          </cell>
        </row>
        <row r="490">
          <cell r="I490">
            <v>23</v>
          </cell>
          <cell r="J490">
            <v>24.45</v>
          </cell>
        </row>
        <row r="490">
          <cell r="O490">
            <v>23</v>
          </cell>
        </row>
        <row r="490">
          <cell r="Z490">
            <v>2.4449989</v>
          </cell>
        </row>
        <row r="491">
          <cell r="A491">
            <v>486</v>
          </cell>
          <cell r="B491" t="str">
            <v>0906020211</v>
          </cell>
        </row>
        <row r="491">
          <cell r="D491" t="str">
            <v>PVC清扫口</v>
          </cell>
          <cell r="E491" t="str">
            <v>φ110</v>
          </cell>
        </row>
        <row r="491">
          <cell r="G491" t="str">
            <v>件</v>
          </cell>
        </row>
        <row r="491">
          <cell r="I491">
            <v>4</v>
          </cell>
          <cell r="J491">
            <v>33.42</v>
          </cell>
        </row>
        <row r="491">
          <cell r="O491">
            <v>4</v>
          </cell>
        </row>
        <row r="491">
          <cell r="Z491">
            <v>3.342</v>
          </cell>
        </row>
        <row r="492">
          <cell r="A492">
            <v>487</v>
          </cell>
          <cell r="B492" t="str">
            <v>0906020214</v>
          </cell>
        </row>
        <row r="492">
          <cell r="D492" t="str">
            <v>PP-R外牙直接</v>
          </cell>
          <cell r="E492" t="str">
            <v>50*1/2</v>
          </cell>
        </row>
        <row r="492">
          <cell r="G492" t="str">
            <v>件</v>
          </cell>
        </row>
        <row r="492">
          <cell r="I492">
            <v>2</v>
          </cell>
          <cell r="J492">
            <v>19</v>
          </cell>
        </row>
        <row r="492">
          <cell r="O492">
            <v>2</v>
          </cell>
        </row>
        <row r="492">
          <cell r="Z492">
            <v>1.9</v>
          </cell>
        </row>
        <row r="493">
          <cell r="A493">
            <v>488</v>
          </cell>
          <cell r="B493" t="str">
            <v>0906020222</v>
          </cell>
        </row>
        <row r="493">
          <cell r="D493" t="str">
            <v>PP-R外丝弯头</v>
          </cell>
          <cell r="E493" t="str">
            <v>25*1/2"</v>
          </cell>
        </row>
        <row r="493">
          <cell r="G493" t="str">
            <v>个</v>
          </cell>
        </row>
        <row r="493">
          <cell r="I493">
            <v>1</v>
          </cell>
          <cell r="J493">
            <v>2.56</v>
          </cell>
        </row>
        <row r="493">
          <cell r="O493">
            <v>1</v>
          </cell>
        </row>
        <row r="493">
          <cell r="Z493">
            <v>0.256</v>
          </cell>
        </row>
        <row r="494">
          <cell r="A494">
            <v>489</v>
          </cell>
          <cell r="B494" t="str">
            <v>0906040002</v>
          </cell>
        </row>
        <row r="494">
          <cell r="D494" t="str">
            <v>PEX内丝龙头</v>
          </cell>
          <cell r="E494" t="str">
            <v>澳标1/2</v>
          </cell>
        </row>
        <row r="494">
          <cell r="G494" t="str">
            <v>个</v>
          </cell>
        </row>
        <row r="494">
          <cell r="I494">
            <v>71</v>
          </cell>
          <cell r="J494">
            <v>2651.85</v>
          </cell>
        </row>
        <row r="494">
          <cell r="O494">
            <v>40</v>
          </cell>
        </row>
        <row r="494">
          <cell r="Z494">
            <v>149.4</v>
          </cell>
        </row>
        <row r="495">
          <cell r="A495">
            <v>490</v>
          </cell>
          <cell r="B495" t="str">
            <v>0906040004</v>
          </cell>
        </row>
        <row r="495">
          <cell r="D495" t="str">
            <v>PEX内外球阀</v>
          </cell>
          <cell r="E495" t="str">
            <v>澳标3/4</v>
          </cell>
        </row>
        <row r="495">
          <cell r="G495" t="str">
            <v>个</v>
          </cell>
        </row>
        <row r="495">
          <cell r="I495">
            <v>80</v>
          </cell>
          <cell r="J495">
            <v>3320</v>
          </cell>
        </row>
        <row r="495">
          <cell r="O495">
            <v>80</v>
          </cell>
        </row>
        <row r="495">
          <cell r="Z495">
            <v>332</v>
          </cell>
        </row>
        <row r="496">
          <cell r="A496">
            <v>491</v>
          </cell>
          <cell r="B496" t="str">
            <v>0906040005</v>
          </cell>
        </row>
        <row r="496">
          <cell r="D496" t="str">
            <v>PEX螺帽</v>
          </cell>
          <cell r="E496" t="str">
            <v>澳标3/4</v>
          </cell>
        </row>
        <row r="496">
          <cell r="G496" t="str">
            <v>个</v>
          </cell>
        </row>
        <row r="496">
          <cell r="I496">
            <v>100</v>
          </cell>
          <cell r="J496">
            <v>540</v>
          </cell>
        </row>
        <row r="496">
          <cell r="O496">
            <v>50</v>
          </cell>
        </row>
        <row r="496">
          <cell r="Z496">
            <v>27</v>
          </cell>
        </row>
        <row r="497">
          <cell r="A497">
            <v>492</v>
          </cell>
          <cell r="B497" t="str">
            <v>0906040006</v>
          </cell>
        </row>
        <row r="497">
          <cell r="D497" t="str">
            <v>PEX铜管帽</v>
          </cell>
          <cell r="E497" t="str">
            <v>澳标3/4</v>
          </cell>
        </row>
        <row r="497">
          <cell r="G497" t="str">
            <v>个</v>
          </cell>
        </row>
        <row r="497">
          <cell r="I497">
            <v>42</v>
          </cell>
          <cell r="J497">
            <v>226.8</v>
          </cell>
        </row>
        <row r="497">
          <cell r="O497">
            <v>42</v>
          </cell>
        </row>
        <row r="497">
          <cell r="Z497">
            <v>22.68</v>
          </cell>
        </row>
        <row r="498">
          <cell r="A498">
            <v>493</v>
          </cell>
          <cell r="B498" t="str">
            <v>0906040007</v>
          </cell>
        </row>
        <row r="498">
          <cell r="D498" t="str">
            <v>PEX双外丝</v>
          </cell>
          <cell r="E498" t="str">
            <v>澳标3/4</v>
          </cell>
        </row>
        <row r="498">
          <cell r="G498" t="str">
            <v>个</v>
          </cell>
        </row>
        <row r="498">
          <cell r="I498">
            <v>110</v>
          </cell>
          <cell r="J498">
            <v>594</v>
          </cell>
        </row>
        <row r="498">
          <cell r="O498">
            <v>110</v>
          </cell>
        </row>
        <row r="498">
          <cell r="Z498">
            <v>59.4</v>
          </cell>
        </row>
        <row r="499">
          <cell r="A499">
            <v>494</v>
          </cell>
          <cell r="B499" t="str">
            <v>0906040008</v>
          </cell>
        </row>
        <row r="499">
          <cell r="D499" t="str">
            <v>PEX内外接头</v>
          </cell>
          <cell r="E499" t="str">
            <v>澳标3/4</v>
          </cell>
        </row>
        <row r="499">
          <cell r="G499" t="str">
            <v>个</v>
          </cell>
        </row>
        <row r="499">
          <cell r="I499">
            <v>120</v>
          </cell>
          <cell r="J499">
            <v>1294.8</v>
          </cell>
        </row>
        <row r="499">
          <cell r="O499">
            <v>120</v>
          </cell>
        </row>
        <row r="499">
          <cell r="Z499">
            <v>129.48</v>
          </cell>
        </row>
        <row r="500">
          <cell r="A500">
            <v>495</v>
          </cell>
          <cell r="B500" t="str">
            <v>0906040009</v>
          </cell>
        </row>
        <row r="500">
          <cell r="D500" t="str">
            <v>PEX双内弯头</v>
          </cell>
          <cell r="E500" t="str">
            <v>澳标3/4</v>
          </cell>
        </row>
        <row r="500">
          <cell r="G500" t="str">
            <v>个</v>
          </cell>
        </row>
        <row r="500">
          <cell r="I500">
            <v>89</v>
          </cell>
          <cell r="J500">
            <v>1514.78</v>
          </cell>
        </row>
        <row r="500">
          <cell r="O500">
            <v>89</v>
          </cell>
        </row>
        <row r="500">
          <cell r="Z500">
            <v>151.478</v>
          </cell>
        </row>
        <row r="501">
          <cell r="A501">
            <v>496</v>
          </cell>
          <cell r="B501" t="str">
            <v>0906040010</v>
          </cell>
        </row>
        <row r="501">
          <cell r="D501" t="str">
            <v>PEX外牙弯头</v>
          </cell>
          <cell r="E501" t="str">
            <v>澳标16*1/2</v>
          </cell>
        </row>
        <row r="501">
          <cell r="G501" t="str">
            <v>个</v>
          </cell>
        </row>
        <row r="501">
          <cell r="I501">
            <v>8</v>
          </cell>
          <cell r="J501">
            <v>167.01</v>
          </cell>
        </row>
        <row r="501">
          <cell r="O501">
            <v>8</v>
          </cell>
        </row>
        <row r="501">
          <cell r="Z501">
            <v>16.701</v>
          </cell>
        </row>
        <row r="502">
          <cell r="A502">
            <v>497</v>
          </cell>
          <cell r="B502" t="str">
            <v>0906040011</v>
          </cell>
        </row>
        <row r="502">
          <cell r="D502" t="str">
            <v>PEX外牙弯头</v>
          </cell>
          <cell r="E502" t="str">
            <v>澳标20*3/4</v>
          </cell>
        </row>
        <row r="502">
          <cell r="G502" t="str">
            <v>个</v>
          </cell>
        </row>
        <row r="502">
          <cell r="I502">
            <v>96</v>
          </cell>
          <cell r="J502">
            <v>3603.69</v>
          </cell>
        </row>
        <row r="502">
          <cell r="O502">
            <v>42</v>
          </cell>
        </row>
        <row r="502">
          <cell r="Z502">
            <v>157.6614396</v>
          </cell>
        </row>
        <row r="503">
          <cell r="A503">
            <v>498</v>
          </cell>
          <cell r="B503" t="str">
            <v>0906040012</v>
          </cell>
        </row>
        <row r="503">
          <cell r="D503" t="str">
            <v>PEX内外弯头</v>
          </cell>
          <cell r="E503" t="str">
            <v>澳标1/2</v>
          </cell>
        </row>
        <row r="503">
          <cell r="G503" t="str">
            <v>个</v>
          </cell>
        </row>
        <row r="503">
          <cell r="I503">
            <v>63</v>
          </cell>
          <cell r="J503">
            <v>627.48</v>
          </cell>
        </row>
        <row r="503">
          <cell r="O503">
            <v>57</v>
          </cell>
        </row>
        <row r="503">
          <cell r="Z503">
            <v>56.772</v>
          </cell>
        </row>
        <row r="504">
          <cell r="A504">
            <v>499</v>
          </cell>
          <cell r="B504" t="str">
            <v>0906040013</v>
          </cell>
        </row>
        <row r="504">
          <cell r="D504" t="str">
            <v>PEX弯头</v>
          </cell>
          <cell r="E504" t="str">
            <v>澳标20</v>
          </cell>
        </row>
        <row r="504">
          <cell r="G504" t="str">
            <v>个</v>
          </cell>
        </row>
        <row r="504">
          <cell r="I504">
            <v>6</v>
          </cell>
          <cell r="J504">
            <v>144.15</v>
          </cell>
        </row>
        <row r="504">
          <cell r="O504">
            <v>6</v>
          </cell>
        </row>
        <row r="504">
          <cell r="Z504">
            <v>14.415</v>
          </cell>
        </row>
        <row r="505">
          <cell r="A505">
            <v>500</v>
          </cell>
          <cell r="B505" t="str">
            <v>0906040014</v>
          </cell>
        </row>
        <row r="505">
          <cell r="D505" t="str">
            <v>PEX弯头</v>
          </cell>
          <cell r="E505" t="str">
            <v>澳标16</v>
          </cell>
        </row>
        <row r="505">
          <cell r="G505" t="str">
            <v>个</v>
          </cell>
        </row>
        <row r="505">
          <cell r="I505">
            <v>46</v>
          </cell>
          <cell r="J505">
            <v>822.31</v>
          </cell>
        </row>
        <row r="505">
          <cell r="O505">
            <v>46</v>
          </cell>
        </row>
        <row r="505">
          <cell r="Z505">
            <v>82.2309984</v>
          </cell>
        </row>
        <row r="506">
          <cell r="A506">
            <v>501</v>
          </cell>
          <cell r="B506" t="str">
            <v>0906040015</v>
          </cell>
        </row>
        <row r="506">
          <cell r="D506" t="str">
            <v>PEX铜内外弯头-头配帽</v>
          </cell>
          <cell r="E506" t="str">
            <v>澳标3/4</v>
          </cell>
        </row>
        <row r="506">
          <cell r="G506" t="str">
            <v>个</v>
          </cell>
        </row>
        <row r="506">
          <cell r="I506">
            <v>76</v>
          </cell>
          <cell r="J506">
            <v>1135.44</v>
          </cell>
        </row>
        <row r="506">
          <cell r="O506">
            <v>76</v>
          </cell>
        </row>
        <row r="506">
          <cell r="Z506">
            <v>113.544</v>
          </cell>
        </row>
        <row r="507">
          <cell r="A507">
            <v>502</v>
          </cell>
          <cell r="B507" t="str">
            <v>0906040017</v>
          </cell>
        </row>
        <row r="507">
          <cell r="D507" t="str">
            <v>PEX三通</v>
          </cell>
          <cell r="E507" t="str">
            <v>澳标20*16*20</v>
          </cell>
        </row>
        <row r="507">
          <cell r="G507" t="str">
            <v>个</v>
          </cell>
        </row>
        <row r="507">
          <cell r="I507">
            <v>14</v>
          </cell>
          <cell r="J507">
            <v>556.83</v>
          </cell>
        </row>
        <row r="507">
          <cell r="O507">
            <v>14</v>
          </cell>
        </row>
        <row r="507">
          <cell r="Z507">
            <v>55.6829994</v>
          </cell>
        </row>
        <row r="508">
          <cell r="A508">
            <v>503</v>
          </cell>
          <cell r="B508" t="str">
            <v>0906040019</v>
          </cell>
        </row>
        <row r="508">
          <cell r="D508" t="str">
            <v>PEX三通</v>
          </cell>
          <cell r="E508" t="str">
            <v>澳标16</v>
          </cell>
        </row>
        <row r="508">
          <cell r="G508" t="str">
            <v>个</v>
          </cell>
        </row>
        <row r="508">
          <cell r="I508">
            <v>12</v>
          </cell>
          <cell r="J508">
            <v>230.16</v>
          </cell>
        </row>
        <row r="508">
          <cell r="O508">
            <v>12</v>
          </cell>
        </row>
        <row r="508">
          <cell r="Z508">
            <v>23.016</v>
          </cell>
        </row>
        <row r="509">
          <cell r="A509">
            <v>504</v>
          </cell>
          <cell r="B509" t="str">
            <v>0906040020</v>
          </cell>
        </row>
        <row r="509">
          <cell r="D509" t="str">
            <v>PEX三通</v>
          </cell>
          <cell r="E509" t="str">
            <v>澳标20*16*16</v>
          </cell>
        </row>
        <row r="509">
          <cell r="G509" t="str">
            <v>个</v>
          </cell>
        </row>
        <row r="509">
          <cell r="I509">
            <v>4</v>
          </cell>
          <cell r="J509">
            <v>89.43</v>
          </cell>
        </row>
        <row r="509">
          <cell r="O509">
            <v>4</v>
          </cell>
        </row>
        <row r="509">
          <cell r="Z509">
            <v>8.943</v>
          </cell>
        </row>
        <row r="510">
          <cell r="A510">
            <v>505</v>
          </cell>
          <cell r="B510" t="str">
            <v>0906040021</v>
          </cell>
        </row>
        <row r="510">
          <cell r="D510" t="str">
            <v>PEX挤压套筒</v>
          </cell>
          <cell r="E510" t="str">
            <v>澳标16</v>
          </cell>
        </row>
        <row r="510">
          <cell r="G510" t="str">
            <v>个</v>
          </cell>
        </row>
        <row r="510">
          <cell r="I510">
            <v>124</v>
          </cell>
          <cell r="J510">
            <v>390.6</v>
          </cell>
        </row>
        <row r="510">
          <cell r="O510">
            <v>124</v>
          </cell>
        </row>
        <row r="510">
          <cell r="Z510">
            <v>39.06</v>
          </cell>
        </row>
        <row r="511">
          <cell r="A511">
            <v>506</v>
          </cell>
          <cell r="B511" t="str">
            <v>0906040023</v>
          </cell>
        </row>
        <row r="511">
          <cell r="D511" t="str">
            <v>PEX活接</v>
          </cell>
          <cell r="E511" t="str">
            <v>澳标20</v>
          </cell>
        </row>
        <row r="511">
          <cell r="G511" t="str">
            <v>个</v>
          </cell>
        </row>
        <row r="511">
          <cell r="I511">
            <v>8</v>
          </cell>
          <cell r="J511">
            <v>144.82</v>
          </cell>
        </row>
        <row r="511">
          <cell r="O511">
            <v>0</v>
          </cell>
        </row>
        <row r="511">
          <cell r="Z511">
            <v>0</v>
          </cell>
        </row>
        <row r="512">
          <cell r="A512">
            <v>507</v>
          </cell>
          <cell r="B512" t="str">
            <v>0906040024</v>
          </cell>
        </row>
        <row r="512">
          <cell r="D512" t="str">
            <v>PEX活接</v>
          </cell>
          <cell r="E512" t="str">
            <v>澳标20*16</v>
          </cell>
        </row>
        <row r="512">
          <cell r="G512" t="str">
            <v>个</v>
          </cell>
        </row>
        <row r="512">
          <cell r="I512">
            <v>19</v>
          </cell>
          <cell r="J512">
            <v>276.35</v>
          </cell>
        </row>
        <row r="512">
          <cell r="O512">
            <v>19</v>
          </cell>
        </row>
        <row r="512">
          <cell r="Z512">
            <v>27.6350003</v>
          </cell>
        </row>
        <row r="513">
          <cell r="A513">
            <v>508</v>
          </cell>
          <cell r="B513" t="str">
            <v>0906040028</v>
          </cell>
        </row>
        <row r="513">
          <cell r="D513" t="str">
            <v>PEX外牙弯头</v>
          </cell>
          <cell r="E513" t="str">
            <v>澳标20*1/2</v>
          </cell>
        </row>
        <row r="513">
          <cell r="G513" t="str">
            <v>个</v>
          </cell>
        </row>
        <row r="513">
          <cell r="I513">
            <v>4</v>
          </cell>
          <cell r="J513">
            <v>127.85</v>
          </cell>
        </row>
        <row r="513">
          <cell r="O513">
            <v>0</v>
          </cell>
        </row>
        <row r="513">
          <cell r="Z513">
            <v>0</v>
          </cell>
        </row>
        <row r="514">
          <cell r="A514">
            <v>509</v>
          </cell>
          <cell r="B514" t="str">
            <v>0906040030</v>
          </cell>
        </row>
        <row r="514">
          <cell r="D514" t="str">
            <v>PEX活接</v>
          </cell>
          <cell r="E514" t="str">
            <v>澳标20*3/4</v>
          </cell>
        </row>
        <row r="514">
          <cell r="G514" t="str">
            <v>个</v>
          </cell>
        </row>
        <row r="514">
          <cell r="I514">
            <v>49</v>
          </cell>
          <cell r="J514">
            <v>980</v>
          </cell>
        </row>
        <row r="514">
          <cell r="O514">
            <v>49</v>
          </cell>
        </row>
        <row r="514">
          <cell r="Z514">
            <v>98</v>
          </cell>
        </row>
        <row r="515">
          <cell r="A515">
            <v>510</v>
          </cell>
          <cell r="B515" t="str">
            <v>0906040031</v>
          </cell>
        </row>
        <row r="515">
          <cell r="D515" t="str">
            <v>PEX活接</v>
          </cell>
          <cell r="E515" t="str">
            <v>澳标20*1/2</v>
          </cell>
        </row>
        <row r="515">
          <cell r="G515" t="str">
            <v>个</v>
          </cell>
        </row>
        <row r="515">
          <cell r="I515">
            <v>4</v>
          </cell>
          <cell r="J515">
            <v>95</v>
          </cell>
        </row>
        <row r="515">
          <cell r="O515">
            <v>4</v>
          </cell>
        </row>
        <row r="515">
          <cell r="Z515">
            <v>9.5</v>
          </cell>
        </row>
        <row r="516">
          <cell r="A516">
            <v>511</v>
          </cell>
          <cell r="B516" t="str">
            <v>0906040033</v>
          </cell>
        </row>
        <row r="516">
          <cell r="D516" t="str">
            <v>PEX限压阀</v>
          </cell>
          <cell r="E516" t="str">
            <v>澳标3/4</v>
          </cell>
        </row>
        <row r="516">
          <cell r="G516" t="str">
            <v>件</v>
          </cell>
        </row>
        <row r="516">
          <cell r="I516">
            <v>80</v>
          </cell>
          <cell r="J516">
            <v>3678.4</v>
          </cell>
        </row>
        <row r="516">
          <cell r="O516">
            <v>77</v>
          </cell>
        </row>
        <row r="516">
          <cell r="Z516">
            <v>354.046</v>
          </cell>
        </row>
        <row r="517">
          <cell r="A517">
            <v>512</v>
          </cell>
          <cell r="B517" t="str">
            <v>0906040035</v>
          </cell>
        </row>
        <row r="517">
          <cell r="D517" t="str">
            <v>PEX卡压式套筒</v>
          </cell>
          <cell r="E517" t="str">
            <v>澳标16mm</v>
          </cell>
        </row>
        <row r="517">
          <cell r="G517" t="str">
            <v>件</v>
          </cell>
        </row>
        <row r="517">
          <cell r="I517">
            <v>28</v>
          </cell>
          <cell r="J517">
            <v>504</v>
          </cell>
        </row>
        <row r="517">
          <cell r="O517">
            <v>28</v>
          </cell>
        </row>
        <row r="517">
          <cell r="Z517">
            <v>50.4</v>
          </cell>
        </row>
        <row r="518">
          <cell r="A518">
            <v>513</v>
          </cell>
          <cell r="B518" t="str">
            <v>0906040036</v>
          </cell>
        </row>
        <row r="518">
          <cell r="D518" t="str">
            <v>PEX卡压式套筒</v>
          </cell>
          <cell r="E518" t="str">
            <v>澳标20mm</v>
          </cell>
        </row>
        <row r="518">
          <cell r="G518" t="str">
            <v>件</v>
          </cell>
        </row>
        <row r="518">
          <cell r="I518">
            <v>112</v>
          </cell>
          <cell r="J518">
            <v>2464</v>
          </cell>
        </row>
        <row r="518">
          <cell r="O518">
            <v>112</v>
          </cell>
        </row>
        <row r="518">
          <cell r="Z518">
            <v>246.4</v>
          </cell>
        </row>
        <row r="519">
          <cell r="A519">
            <v>514</v>
          </cell>
          <cell r="B519" t="str">
            <v>0906040039</v>
          </cell>
        </row>
        <row r="519">
          <cell r="D519" t="str">
            <v>PEXC弯头</v>
          </cell>
          <cell r="E519" t="str">
            <v>16</v>
          </cell>
        </row>
        <row r="519">
          <cell r="G519" t="str">
            <v>个</v>
          </cell>
        </row>
        <row r="519">
          <cell r="I519">
            <v>2</v>
          </cell>
          <cell r="J519">
            <v>26.5</v>
          </cell>
        </row>
        <row r="519">
          <cell r="O519">
            <v>2</v>
          </cell>
        </row>
        <row r="519">
          <cell r="Z519">
            <v>2.65</v>
          </cell>
        </row>
        <row r="520">
          <cell r="A520">
            <v>515</v>
          </cell>
          <cell r="B520" t="str">
            <v>0906040040</v>
          </cell>
        </row>
        <row r="520">
          <cell r="D520" t="str">
            <v>PEXC外丝带坐弯头</v>
          </cell>
          <cell r="E520" t="str">
            <v>16*1/2</v>
          </cell>
        </row>
        <row r="520">
          <cell r="G520" t="str">
            <v>个</v>
          </cell>
        </row>
        <row r="520">
          <cell r="I520">
            <v>3</v>
          </cell>
          <cell r="J520">
            <v>294.6</v>
          </cell>
        </row>
        <row r="520">
          <cell r="O520">
            <v>3</v>
          </cell>
        </row>
        <row r="520">
          <cell r="Z520">
            <v>29.46</v>
          </cell>
        </row>
        <row r="521">
          <cell r="A521">
            <v>516</v>
          </cell>
          <cell r="B521" t="str">
            <v>0906040041</v>
          </cell>
        </row>
        <row r="521">
          <cell r="D521" t="str">
            <v>PEXC外丝弯头</v>
          </cell>
          <cell r="E521" t="str">
            <v>16*1/2</v>
          </cell>
        </row>
        <row r="521">
          <cell r="G521" t="str">
            <v>个</v>
          </cell>
        </row>
        <row r="521">
          <cell r="I521">
            <v>1</v>
          </cell>
          <cell r="J521">
            <v>23.92</v>
          </cell>
        </row>
        <row r="521">
          <cell r="O521">
            <v>1</v>
          </cell>
        </row>
        <row r="521">
          <cell r="Z521">
            <v>2.392</v>
          </cell>
        </row>
        <row r="522">
          <cell r="A522">
            <v>517</v>
          </cell>
          <cell r="B522" t="str">
            <v>0906040045</v>
          </cell>
        </row>
        <row r="522">
          <cell r="D522" t="str">
            <v>内丝堵头</v>
          </cell>
          <cell r="E522" t="str">
            <v>1/2</v>
          </cell>
        </row>
        <row r="522">
          <cell r="G522" t="str">
            <v>个</v>
          </cell>
        </row>
        <row r="522">
          <cell r="I522">
            <v>29</v>
          </cell>
          <cell r="J522">
            <v>271.06</v>
          </cell>
        </row>
        <row r="522">
          <cell r="O522">
            <v>4</v>
          </cell>
        </row>
        <row r="522">
          <cell r="Z522">
            <v>3.7387588</v>
          </cell>
        </row>
        <row r="523">
          <cell r="A523">
            <v>518</v>
          </cell>
          <cell r="B523" t="str">
            <v>0906040047</v>
          </cell>
        </row>
        <row r="523">
          <cell r="D523" t="str">
            <v>PEXC胆氧管</v>
          </cell>
          <cell r="E523" t="str">
            <v>¢16</v>
          </cell>
        </row>
        <row r="523">
          <cell r="G523" t="str">
            <v>米</v>
          </cell>
        </row>
        <row r="523">
          <cell r="I523">
            <v>413</v>
          </cell>
          <cell r="J523">
            <v>4728.33</v>
          </cell>
        </row>
        <row r="523">
          <cell r="O523">
            <v>413</v>
          </cell>
        </row>
        <row r="523">
          <cell r="Z523">
            <v>472.8330033</v>
          </cell>
        </row>
        <row r="524">
          <cell r="A524">
            <v>519</v>
          </cell>
          <cell r="B524" t="str">
            <v>0906050010</v>
          </cell>
        </row>
        <row r="524">
          <cell r="D524" t="str">
            <v>铁暗盒</v>
          </cell>
          <cell r="E524" t="str">
            <v>86</v>
          </cell>
        </row>
        <row r="524">
          <cell r="G524" t="str">
            <v>个</v>
          </cell>
        </row>
        <row r="524">
          <cell r="I524">
            <v>40</v>
          </cell>
          <cell r="J524">
            <v>201.95</v>
          </cell>
        </row>
        <row r="524">
          <cell r="O524">
            <v>40</v>
          </cell>
        </row>
        <row r="524">
          <cell r="Z524">
            <v>20.195</v>
          </cell>
        </row>
        <row r="525">
          <cell r="A525">
            <v>520</v>
          </cell>
          <cell r="B525" t="str">
            <v>0906050011</v>
          </cell>
        </row>
        <row r="525">
          <cell r="D525" t="str">
            <v>铁弯头</v>
          </cell>
          <cell r="E525" t="str">
            <v>20mm</v>
          </cell>
        </row>
        <row r="525">
          <cell r="G525" t="str">
            <v>个</v>
          </cell>
        </row>
        <row r="525">
          <cell r="I525">
            <v>147</v>
          </cell>
          <cell r="J525">
            <v>142</v>
          </cell>
        </row>
        <row r="525">
          <cell r="O525">
            <v>139</v>
          </cell>
        </row>
        <row r="525">
          <cell r="Z525">
            <v>13.4272054</v>
          </cell>
        </row>
        <row r="526">
          <cell r="A526">
            <v>521</v>
          </cell>
          <cell r="B526" t="str">
            <v>0906050012</v>
          </cell>
        </row>
        <row r="526">
          <cell r="D526" t="str">
            <v>铁直接</v>
          </cell>
          <cell r="E526" t="str">
            <v>20mm</v>
          </cell>
        </row>
        <row r="526">
          <cell r="G526" t="str">
            <v>个</v>
          </cell>
        </row>
        <row r="526">
          <cell r="I526">
            <v>186</v>
          </cell>
          <cell r="J526">
            <v>113.11</v>
          </cell>
        </row>
        <row r="526">
          <cell r="O526">
            <v>186</v>
          </cell>
        </row>
        <row r="526">
          <cell r="Z526">
            <v>11.3109948</v>
          </cell>
        </row>
        <row r="527">
          <cell r="A527">
            <v>522</v>
          </cell>
          <cell r="B527" t="str">
            <v>0906050021</v>
          </cell>
        </row>
        <row r="527">
          <cell r="D527" t="str">
            <v>暗盒</v>
          </cell>
          <cell r="E527" t="str">
            <v>意标</v>
          </cell>
        </row>
        <row r="527">
          <cell r="G527" t="str">
            <v>件</v>
          </cell>
        </row>
        <row r="527">
          <cell r="I527">
            <v>243</v>
          </cell>
          <cell r="J527">
            <v>934.64</v>
          </cell>
        </row>
        <row r="527">
          <cell r="O527">
            <v>243</v>
          </cell>
        </row>
        <row r="527">
          <cell r="Z527">
            <v>93.4639965</v>
          </cell>
        </row>
        <row r="528">
          <cell r="A528">
            <v>523</v>
          </cell>
          <cell r="B528" t="str">
            <v>0906050023</v>
          </cell>
        </row>
        <row r="528">
          <cell r="D528" t="str">
            <v>直接</v>
          </cell>
          <cell r="E528" t="str">
            <v>澳标16mm</v>
          </cell>
        </row>
        <row r="528">
          <cell r="G528" t="str">
            <v>个</v>
          </cell>
        </row>
        <row r="528">
          <cell r="I528">
            <v>116</v>
          </cell>
          <cell r="J528">
            <v>1949.21</v>
          </cell>
        </row>
        <row r="528">
          <cell r="O528">
            <v>86</v>
          </cell>
        </row>
        <row r="528">
          <cell r="Z528">
            <v>144.5103924</v>
          </cell>
        </row>
        <row r="529">
          <cell r="A529">
            <v>524</v>
          </cell>
          <cell r="B529" t="str">
            <v>0906050024</v>
          </cell>
        </row>
        <row r="529">
          <cell r="D529" t="str">
            <v>直接</v>
          </cell>
          <cell r="E529" t="str">
            <v>澳标20mm</v>
          </cell>
        </row>
        <row r="529">
          <cell r="G529" t="str">
            <v>个</v>
          </cell>
        </row>
        <row r="529">
          <cell r="I529">
            <v>1</v>
          </cell>
          <cell r="J529">
            <v>24.42</v>
          </cell>
        </row>
        <row r="529">
          <cell r="O529">
            <v>1</v>
          </cell>
        </row>
        <row r="529">
          <cell r="Z529">
            <v>2.442</v>
          </cell>
        </row>
        <row r="530">
          <cell r="A530">
            <v>525</v>
          </cell>
          <cell r="B530" t="str">
            <v>0906050051</v>
          </cell>
        </row>
        <row r="530">
          <cell r="D530" t="str">
            <v>暗盒</v>
          </cell>
          <cell r="E530" t="str">
            <v>澳标</v>
          </cell>
        </row>
        <row r="530">
          <cell r="G530" t="str">
            <v>个</v>
          </cell>
        </row>
        <row r="530">
          <cell r="I530">
            <v>89</v>
          </cell>
          <cell r="J530">
            <v>539.43</v>
          </cell>
        </row>
        <row r="530">
          <cell r="O530">
            <v>89</v>
          </cell>
        </row>
        <row r="530">
          <cell r="Z530">
            <v>53.9429979</v>
          </cell>
        </row>
        <row r="531">
          <cell r="A531">
            <v>526</v>
          </cell>
          <cell r="B531" t="str">
            <v>0906050072</v>
          </cell>
        </row>
        <row r="531">
          <cell r="D531" t="str">
            <v>燃气直接</v>
          </cell>
          <cell r="E531" t="str">
            <v>ø16</v>
          </cell>
        </row>
        <row r="531">
          <cell r="G531" t="str">
            <v>件</v>
          </cell>
        </row>
        <row r="531">
          <cell r="I531">
            <v>7</v>
          </cell>
          <cell r="J531">
            <v>93.84</v>
          </cell>
        </row>
        <row r="531">
          <cell r="O531">
            <v>7</v>
          </cell>
        </row>
        <row r="531">
          <cell r="Z531">
            <v>9.3839998</v>
          </cell>
        </row>
        <row r="532">
          <cell r="A532">
            <v>527</v>
          </cell>
          <cell r="B532" t="str">
            <v>0906050073</v>
          </cell>
        </row>
        <row r="532">
          <cell r="D532" t="str">
            <v>燃气三通</v>
          </cell>
          <cell r="E532" t="str">
            <v>ø16</v>
          </cell>
        </row>
        <row r="532">
          <cell r="G532" t="str">
            <v>件</v>
          </cell>
        </row>
        <row r="532">
          <cell r="I532">
            <v>10</v>
          </cell>
          <cell r="J532">
            <v>144.4</v>
          </cell>
        </row>
        <row r="532">
          <cell r="O532">
            <v>10</v>
          </cell>
        </row>
        <row r="532">
          <cell r="Z532">
            <v>14.44</v>
          </cell>
        </row>
        <row r="533">
          <cell r="A533">
            <v>528</v>
          </cell>
          <cell r="B533" t="str">
            <v>0906050074</v>
          </cell>
        </row>
        <row r="533">
          <cell r="D533" t="str">
            <v>燃气弯头</v>
          </cell>
          <cell r="E533" t="str">
            <v>ø16</v>
          </cell>
        </row>
        <row r="533">
          <cell r="G533" t="str">
            <v>件</v>
          </cell>
        </row>
        <row r="533">
          <cell r="I533">
            <v>24</v>
          </cell>
          <cell r="J533">
            <v>336.98</v>
          </cell>
        </row>
        <row r="533">
          <cell r="O533">
            <v>24</v>
          </cell>
        </row>
        <row r="533">
          <cell r="Z533">
            <v>33.6979992</v>
          </cell>
        </row>
        <row r="534">
          <cell r="A534">
            <v>529</v>
          </cell>
          <cell r="B534" t="str">
            <v>0906050080</v>
          </cell>
        </row>
        <row r="534">
          <cell r="D534" t="str">
            <v>安全出口</v>
          </cell>
          <cell r="E534" t="str">
            <v> </v>
          </cell>
        </row>
        <row r="534">
          <cell r="G534" t="str">
            <v>套</v>
          </cell>
        </row>
        <row r="534">
          <cell r="I534">
            <v>11</v>
          </cell>
          <cell r="J534">
            <v>225.66</v>
          </cell>
        </row>
        <row r="534">
          <cell r="O534">
            <v>11</v>
          </cell>
        </row>
        <row r="534">
          <cell r="Z534">
            <v>22.5659995</v>
          </cell>
        </row>
        <row r="535">
          <cell r="A535">
            <v>530</v>
          </cell>
          <cell r="B535" t="str">
            <v>0906050084</v>
          </cell>
        </row>
        <row r="535">
          <cell r="D535" t="str">
            <v>龙头</v>
          </cell>
          <cell r="E535" t="str">
            <v>20</v>
          </cell>
        </row>
        <row r="535">
          <cell r="G535" t="str">
            <v>件</v>
          </cell>
        </row>
        <row r="535">
          <cell r="I535">
            <v>0</v>
          </cell>
          <cell r="J535">
            <v>8.86</v>
          </cell>
        </row>
        <row r="535">
          <cell r="O535">
            <v>0</v>
          </cell>
        </row>
        <row r="535">
          <cell r="Z535">
            <v>0</v>
          </cell>
        </row>
        <row r="536">
          <cell r="A536">
            <v>531</v>
          </cell>
          <cell r="B536" t="str">
            <v>0906050086</v>
          </cell>
        </row>
        <row r="536">
          <cell r="D536" t="str">
            <v>铁护口</v>
          </cell>
          <cell r="E536" t="str">
            <v>20mm</v>
          </cell>
        </row>
        <row r="536">
          <cell r="G536" t="str">
            <v>件</v>
          </cell>
        </row>
        <row r="536">
          <cell r="I536">
            <v>20</v>
          </cell>
          <cell r="J536">
            <v>16.05</v>
          </cell>
        </row>
        <row r="536">
          <cell r="O536">
            <v>20</v>
          </cell>
        </row>
        <row r="536">
          <cell r="Z536">
            <v>1.605</v>
          </cell>
        </row>
        <row r="537">
          <cell r="A537">
            <v>532</v>
          </cell>
          <cell r="B537" t="str">
            <v>0906050088</v>
          </cell>
        </row>
        <row r="537">
          <cell r="D537" t="str">
            <v>烟管</v>
          </cell>
          <cell r="E537" t="str">
            <v>160mm</v>
          </cell>
        </row>
        <row r="537">
          <cell r="G537" t="str">
            <v>件</v>
          </cell>
        </row>
        <row r="537">
          <cell r="I537">
            <v>2</v>
          </cell>
          <cell r="J537">
            <v>370.54</v>
          </cell>
        </row>
        <row r="537">
          <cell r="O537">
            <v>0</v>
          </cell>
        </row>
        <row r="537">
          <cell r="Z537">
            <v>0</v>
          </cell>
        </row>
        <row r="538">
          <cell r="A538">
            <v>533</v>
          </cell>
          <cell r="B538" t="str">
            <v>0906050098</v>
          </cell>
        </row>
        <row r="538">
          <cell r="D538" t="str">
            <v>铁直接</v>
          </cell>
          <cell r="E538" t="str">
            <v>32</v>
          </cell>
        </row>
        <row r="538">
          <cell r="G538" t="str">
            <v>件</v>
          </cell>
        </row>
        <row r="538">
          <cell r="I538">
            <v>121</v>
          </cell>
          <cell r="J538">
            <v>253.63</v>
          </cell>
        </row>
        <row r="538">
          <cell r="O538">
            <v>121</v>
          </cell>
        </row>
        <row r="538">
          <cell r="Z538">
            <v>25.3630036</v>
          </cell>
        </row>
        <row r="539">
          <cell r="A539">
            <v>534</v>
          </cell>
          <cell r="B539" t="str">
            <v>0906050099</v>
          </cell>
        </row>
        <row r="539">
          <cell r="D539" t="str">
            <v>铁直接</v>
          </cell>
          <cell r="E539" t="str">
            <v>25</v>
          </cell>
        </row>
        <row r="539">
          <cell r="G539" t="str">
            <v>件</v>
          </cell>
        </row>
        <row r="539">
          <cell r="I539">
            <v>38</v>
          </cell>
          <cell r="J539">
            <v>15.62</v>
          </cell>
        </row>
        <row r="539">
          <cell r="O539">
            <v>38</v>
          </cell>
        </row>
        <row r="539">
          <cell r="Z539">
            <v>1.5620014</v>
          </cell>
        </row>
        <row r="540">
          <cell r="A540">
            <v>535</v>
          </cell>
          <cell r="B540" t="str">
            <v>0906050100</v>
          </cell>
        </row>
        <row r="540">
          <cell r="D540" t="str">
            <v>铁弯头</v>
          </cell>
          <cell r="E540" t="str">
            <v>32</v>
          </cell>
        </row>
        <row r="540">
          <cell r="G540" t="str">
            <v>件</v>
          </cell>
        </row>
        <row r="540">
          <cell r="I540">
            <v>57</v>
          </cell>
          <cell r="J540">
            <v>179.15</v>
          </cell>
        </row>
        <row r="540">
          <cell r="O540">
            <v>57</v>
          </cell>
        </row>
        <row r="540">
          <cell r="Z540">
            <v>17.9149974</v>
          </cell>
        </row>
        <row r="541">
          <cell r="A541">
            <v>536</v>
          </cell>
          <cell r="B541" t="str">
            <v>0906050101</v>
          </cell>
        </row>
        <row r="541">
          <cell r="D541" t="str">
            <v>铁弯头</v>
          </cell>
          <cell r="E541" t="str">
            <v>25</v>
          </cell>
        </row>
        <row r="541">
          <cell r="G541" t="str">
            <v>件</v>
          </cell>
        </row>
        <row r="541">
          <cell r="I541">
            <v>12</v>
          </cell>
          <cell r="J541">
            <v>28.7</v>
          </cell>
        </row>
        <row r="541">
          <cell r="O541">
            <v>12</v>
          </cell>
        </row>
        <row r="541">
          <cell r="Z541">
            <v>2.8700004</v>
          </cell>
        </row>
        <row r="542">
          <cell r="A542">
            <v>537</v>
          </cell>
          <cell r="B542" t="str">
            <v>0906050102</v>
          </cell>
        </row>
        <row r="542">
          <cell r="D542" t="str">
            <v>铁护口</v>
          </cell>
          <cell r="E542" t="str">
            <v>32</v>
          </cell>
        </row>
        <row r="542">
          <cell r="G542" t="str">
            <v>件</v>
          </cell>
        </row>
        <row r="542">
          <cell r="I542">
            <v>8</v>
          </cell>
          <cell r="J542">
            <v>10.26</v>
          </cell>
        </row>
        <row r="542">
          <cell r="O542">
            <v>8</v>
          </cell>
        </row>
        <row r="542">
          <cell r="Z542">
            <v>1.026</v>
          </cell>
        </row>
        <row r="543">
          <cell r="A543">
            <v>538</v>
          </cell>
          <cell r="B543" t="str">
            <v>0906050103</v>
          </cell>
        </row>
        <row r="543">
          <cell r="D543" t="str">
            <v>铁护口</v>
          </cell>
          <cell r="E543" t="str">
            <v>25</v>
          </cell>
        </row>
        <row r="543">
          <cell r="G543" t="str">
            <v>件</v>
          </cell>
        </row>
        <row r="543">
          <cell r="I543">
            <v>49</v>
          </cell>
          <cell r="J543">
            <v>26.07</v>
          </cell>
        </row>
        <row r="543">
          <cell r="O543">
            <v>30</v>
          </cell>
        </row>
        <row r="543">
          <cell r="Z543">
            <v>1.596123</v>
          </cell>
        </row>
        <row r="544">
          <cell r="A544">
            <v>539</v>
          </cell>
          <cell r="B544" t="str">
            <v>0906050116</v>
          </cell>
        </row>
        <row r="544">
          <cell r="D544" t="str">
            <v>铁弯头</v>
          </cell>
          <cell r="E544" t="str">
            <v>16mm</v>
          </cell>
        </row>
        <row r="544">
          <cell r="G544" t="str">
            <v>件</v>
          </cell>
        </row>
        <row r="544">
          <cell r="I544">
            <v>1</v>
          </cell>
          <cell r="J544">
            <v>0.72</v>
          </cell>
        </row>
        <row r="544">
          <cell r="O544">
            <v>1</v>
          </cell>
        </row>
        <row r="544">
          <cell r="Z544">
            <v>0.072</v>
          </cell>
        </row>
        <row r="545">
          <cell r="A545">
            <v>540</v>
          </cell>
          <cell r="B545" t="str">
            <v>0906050117</v>
          </cell>
        </row>
        <row r="545">
          <cell r="D545" t="str">
            <v>铁直接</v>
          </cell>
          <cell r="E545" t="str">
            <v>16mm</v>
          </cell>
        </row>
        <row r="545">
          <cell r="G545" t="str">
            <v>件</v>
          </cell>
        </row>
        <row r="545">
          <cell r="I545">
            <v>682</v>
          </cell>
          <cell r="J545">
            <v>244.84</v>
          </cell>
        </row>
        <row r="545">
          <cell r="O545">
            <v>682</v>
          </cell>
        </row>
        <row r="545">
          <cell r="Z545">
            <v>24.4840046</v>
          </cell>
        </row>
        <row r="546">
          <cell r="A546">
            <v>541</v>
          </cell>
          <cell r="B546" t="str">
            <v>0906050118</v>
          </cell>
        </row>
        <row r="546">
          <cell r="D546" t="str">
            <v>铁弯头</v>
          </cell>
          <cell r="E546" t="str">
            <v>48mm</v>
          </cell>
        </row>
        <row r="546">
          <cell r="G546" t="str">
            <v>件</v>
          </cell>
        </row>
        <row r="546">
          <cell r="I546">
            <v>4</v>
          </cell>
          <cell r="J546">
            <v>30.64</v>
          </cell>
        </row>
        <row r="546">
          <cell r="O546">
            <v>4</v>
          </cell>
        </row>
        <row r="546">
          <cell r="Z546">
            <v>3.064</v>
          </cell>
        </row>
        <row r="547">
          <cell r="A547">
            <v>542</v>
          </cell>
          <cell r="B547" t="str">
            <v>0906050181</v>
          </cell>
        </row>
        <row r="547">
          <cell r="D547" t="str">
            <v>不锈钢堵头</v>
          </cell>
        </row>
        <row r="547">
          <cell r="G547" t="str">
            <v>个</v>
          </cell>
        </row>
        <row r="547">
          <cell r="I547">
            <v>0</v>
          </cell>
          <cell r="J547">
            <v>2.48</v>
          </cell>
        </row>
        <row r="547">
          <cell r="O547">
            <v>0</v>
          </cell>
        </row>
        <row r="547">
          <cell r="Z547">
            <v>0</v>
          </cell>
        </row>
        <row r="548">
          <cell r="A548">
            <v>543</v>
          </cell>
          <cell r="B548" t="str">
            <v>0906050190</v>
          </cell>
        </row>
        <row r="548">
          <cell r="D548" t="str">
            <v>铁护口</v>
          </cell>
          <cell r="E548" t="str">
            <v>16mm</v>
          </cell>
        </row>
        <row r="548">
          <cell r="G548" t="str">
            <v>件</v>
          </cell>
        </row>
        <row r="548">
          <cell r="I548">
            <v>96</v>
          </cell>
          <cell r="J548">
            <v>28.73</v>
          </cell>
        </row>
        <row r="548">
          <cell r="O548">
            <v>36</v>
          </cell>
        </row>
        <row r="548">
          <cell r="Z548">
            <v>1.0773756</v>
          </cell>
        </row>
        <row r="549">
          <cell r="A549">
            <v>544</v>
          </cell>
          <cell r="B549" t="str">
            <v>0906050191</v>
          </cell>
        </row>
        <row r="549">
          <cell r="D549" t="str">
            <v>热缩管</v>
          </cell>
        </row>
        <row r="549">
          <cell r="G549" t="str">
            <v>米</v>
          </cell>
        </row>
        <row r="549">
          <cell r="I549">
            <v>71.5</v>
          </cell>
          <cell r="J549">
            <v>72.3</v>
          </cell>
        </row>
        <row r="549">
          <cell r="O549">
            <v>71.5</v>
          </cell>
        </row>
        <row r="549">
          <cell r="Z549">
            <v>7.23000135</v>
          </cell>
        </row>
        <row r="550">
          <cell r="A550">
            <v>545</v>
          </cell>
          <cell r="B550" t="str">
            <v>0906050220</v>
          </cell>
        </row>
        <row r="550">
          <cell r="D550" t="str">
            <v>铝合金检修口</v>
          </cell>
        </row>
        <row r="550">
          <cell r="G550" t="str">
            <v>件</v>
          </cell>
        </row>
        <row r="550">
          <cell r="I550">
            <v>1</v>
          </cell>
          <cell r="J550">
            <v>32.48</v>
          </cell>
        </row>
        <row r="550">
          <cell r="O550">
            <v>0</v>
          </cell>
        </row>
        <row r="550">
          <cell r="Z550">
            <v>0</v>
          </cell>
        </row>
        <row r="551">
          <cell r="A551">
            <v>546</v>
          </cell>
          <cell r="B551" t="str">
            <v>0906050233</v>
          </cell>
        </row>
        <row r="551">
          <cell r="D551" t="str">
            <v>铜内丝弯头</v>
          </cell>
          <cell r="E551" t="str">
            <v>20</v>
          </cell>
        </row>
        <row r="551">
          <cell r="G551" t="str">
            <v>件</v>
          </cell>
        </row>
        <row r="551">
          <cell r="I551">
            <v>118</v>
          </cell>
          <cell r="J551">
            <v>766.49</v>
          </cell>
        </row>
        <row r="551">
          <cell r="O551">
            <v>106</v>
          </cell>
        </row>
        <row r="551">
          <cell r="Z551">
            <v>68.8541868</v>
          </cell>
        </row>
        <row r="552">
          <cell r="A552">
            <v>547</v>
          </cell>
          <cell r="B552" t="str">
            <v>0906050265</v>
          </cell>
        </row>
        <row r="552">
          <cell r="D552" t="str">
            <v>铁弯头</v>
          </cell>
          <cell r="E552" t="str">
            <v>ø40</v>
          </cell>
        </row>
        <row r="552">
          <cell r="G552" t="str">
            <v>件</v>
          </cell>
        </row>
        <row r="552">
          <cell r="I552">
            <v>10</v>
          </cell>
          <cell r="J552">
            <v>66.95</v>
          </cell>
        </row>
        <row r="552">
          <cell r="O552">
            <v>10</v>
          </cell>
        </row>
        <row r="552">
          <cell r="Z552">
            <v>6.695</v>
          </cell>
        </row>
        <row r="553">
          <cell r="A553">
            <v>548</v>
          </cell>
          <cell r="B553" t="str">
            <v>0906050266</v>
          </cell>
        </row>
        <row r="553">
          <cell r="D553" t="str">
            <v>铜内外丝直接</v>
          </cell>
          <cell r="E553" t="str">
            <v>国标20mm</v>
          </cell>
        </row>
        <row r="553">
          <cell r="G553" t="str">
            <v>件</v>
          </cell>
        </row>
        <row r="553">
          <cell r="I553">
            <v>20</v>
          </cell>
          <cell r="J553">
            <v>84</v>
          </cell>
        </row>
        <row r="553">
          <cell r="O553">
            <v>20</v>
          </cell>
        </row>
        <row r="553">
          <cell r="Z553">
            <v>8.4</v>
          </cell>
        </row>
        <row r="554">
          <cell r="A554">
            <v>549</v>
          </cell>
          <cell r="B554" t="str">
            <v>0906050268</v>
          </cell>
        </row>
        <row r="554">
          <cell r="D554" t="str">
            <v>铁直接（电）</v>
          </cell>
          <cell r="E554" t="str">
            <v>40mm</v>
          </cell>
        </row>
        <row r="554">
          <cell r="G554" t="str">
            <v>件</v>
          </cell>
        </row>
        <row r="554">
          <cell r="I554">
            <v>5</v>
          </cell>
          <cell r="J554">
            <v>12.5</v>
          </cell>
        </row>
        <row r="554">
          <cell r="O554">
            <v>5</v>
          </cell>
        </row>
        <row r="554">
          <cell r="Z554">
            <v>1.25</v>
          </cell>
        </row>
        <row r="555">
          <cell r="A555">
            <v>550</v>
          </cell>
          <cell r="B555" t="str">
            <v>09070017</v>
          </cell>
        </row>
        <row r="555">
          <cell r="D555" t="str">
            <v>自动排气阀</v>
          </cell>
          <cell r="E555" t="str">
            <v>DN15</v>
          </cell>
        </row>
        <row r="555">
          <cell r="G555" t="str">
            <v>件</v>
          </cell>
        </row>
        <row r="555">
          <cell r="I555">
            <v>1</v>
          </cell>
          <cell r="J555">
            <v>109.4</v>
          </cell>
        </row>
        <row r="555">
          <cell r="O555">
            <v>1</v>
          </cell>
        </row>
        <row r="555">
          <cell r="Z555">
            <v>10.94</v>
          </cell>
        </row>
        <row r="556">
          <cell r="A556">
            <v>551</v>
          </cell>
          <cell r="B556" t="str">
            <v>09070047</v>
          </cell>
        </row>
        <row r="556">
          <cell r="D556" t="str">
            <v>地暖卡钉</v>
          </cell>
          <cell r="E556" t="str">
            <v>¢16</v>
          </cell>
        </row>
        <row r="556">
          <cell r="G556" t="str">
            <v>个</v>
          </cell>
        </row>
        <row r="556">
          <cell r="I556">
            <v>3000</v>
          </cell>
          <cell r="J556">
            <v>512.82</v>
          </cell>
        </row>
        <row r="556">
          <cell r="O556">
            <v>3000</v>
          </cell>
        </row>
        <row r="556">
          <cell r="Z556">
            <v>51.282</v>
          </cell>
        </row>
        <row r="557">
          <cell r="A557">
            <v>552</v>
          </cell>
          <cell r="B557" t="str">
            <v>09080016</v>
          </cell>
        </row>
        <row r="557">
          <cell r="D557" t="str">
            <v>洗脸盆</v>
          </cell>
        </row>
        <row r="557">
          <cell r="G557" t="str">
            <v>件</v>
          </cell>
        </row>
        <row r="557">
          <cell r="I557">
            <v>2</v>
          </cell>
          <cell r="J557">
            <v>1782.05</v>
          </cell>
        </row>
        <row r="557">
          <cell r="O557">
            <v>2</v>
          </cell>
        </row>
        <row r="557">
          <cell r="Z557">
            <v>178.205</v>
          </cell>
        </row>
        <row r="558">
          <cell r="A558">
            <v>553</v>
          </cell>
          <cell r="B558" t="str">
            <v>09080030</v>
          </cell>
        </row>
        <row r="558">
          <cell r="D558" t="str">
            <v>取水阀</v>
          </cell>
        </row>
        <row r="558">
          <cell r="G558" t="str">
            <v>件</v>
          </cell>
        </row>
        <row r="558">
          <cell r="I558">
            <v>2</v>
          </cell>
          <cell r="J558">
            <v>50</v>
          </cell>
        </row>
        <row r="558">
          <cell r="O558">
            <v>2</v>
          </cell>
        </row>
        <row r="558">
          <cell r="Z558">
            <v>5</v>
          </cell>
        </row>
        <row r="559">
          <cell r="A559">
            <v>554</v>
          </cell>
          <cell r="B559" t="str">
            <v>09090021</v>
          </cell>
        </row>
        <row r="559">
          <cell r="D559" t="str">
            <v>消防水枪</v>
          </cell>
          <cell r="E559" t="str">
            <v>直流开关</v>
          </cell>
        </row>
        <row r="559">
          <cell r="G559" t="str">
            <v>件</v>
          </cell>
        </row>
        <row r="559">
          <cell r="I559">
            <v>10</v>
          </cell>
          <cell r="J559">
            <v>345.13</v>
          </cell>
        </row>
        <row r="559">
          <cell r="O559">
            <v>10</v>
          </cell>
        </row>
        <row r="559">
          <cell r="Z559">
            <v>34.513</v>
          </cell>
        </row>
        <row r="560">
          <cell r="A560">
            <v>555</v>
          </cell>
          <cell r="B560" t="str">
            <v>1001010027</v>
          </cell>
        </row>
        <row r="560">
          <cell r="D560" t="str">
            <v>电子线</v>
          </cell>
          <cell r="E560" t="str">
            <v>美标；1015-8#</v>
          </cell>
        </row>
        <row r="560">
          <cell r="G560" t="str">
            <v>米</v>
          </cell>
        </row>
        <row r="560">
          <cell r="I560">
            <v>300</v>
          </cell>
          <cell r="J560">
            <v>900</v>
          </cell>
        </row>
        <row r="560">
          <cell r="O560">
            <v>300</v>
          </cell>
        </row>
        <row r="560">
          <cell r="Z560">
            <v>450</v>
          </cell>
        </row>
        <row r="561">
          <cell r="A561">
            <v>556</v>
          </cell>
          <cell r="B561" t="str">
            <v>1001010028</v>
          </cell>
        </row>
        <row r="561">
          <cell r="D561" t="str">
            <v>电子线</v>
          </cell>
          <cell r="E561" t="str">
            <v>美标；1015-10#</v>
          </cell>
        </row>
        <row r="561">
          <cell r="G561" t="str">
            <v>米</v>
          </cell>
        </row>
        <row r="561">
          <cell r="I561">
            <v>1200</v>
          </cell>
          <cell r="J561">
            <v>3699.03</v>
          </cell>
        </row>
        <row r="561">
          <cell r="O561">
            <v>1200</v>
          </cell>
        </row>
        <row r="561">
          <cell r="Z561">
            <v>1849.515</v>
          </cell>
        </row>
        <row r="562">
          <cell r="A562">
            <v>557</v>
          </cell>
          <cell r="B562" t="str">
            <v>1001010029</v>
          </cell>
        </row>
        <row r="562">
          <cell r="D562" t="str">
            <v>电子线</v>
          </cell>
          <cell r="E562" t="str">
            <v>美标；1015-14#</v>
          </cell>
        </row>
        <row r="562">
          <cell r="G562" t="str">
            <v>米</v>
          </cell>
        </row>
        <row r="562">
          <cell r="I562">
            <v>766</v>
          </cell>
          <cell r="J562">
            <v>1073.3</v>
          </cell>
        </row>
        <row r="562">
          <cell r="O562">
            <v>766</v>
          </cell>
        </row>
        <row r="562">
          <cell r="Z562">
            <v>536.650025</v>
          </cell>
        </row>
        <row r="563">
          <cell r="A563">
            <v>558</v>
          </cell>
          <cell r="B563" t="str">
            <v>1001010034</v>
          </cell>
        </row>
        <row r="563">
          <cell r="D563" t="str">
            <v>电子线</v>
          </cell>
          <cell r="E563" t="str">
            <v>美标；1015-12#</v>
          </cell>
        </row>
        <row r="563">
          <cell r="G563" t="str">
            <v>米</v>
          </cell>
        </row>
        <row r="563">
          <cell r="I563">
            <v>111</v>
          </cell>
          <cell r="J563">
            <v>228.1</v>
          </cell>
        </row>
        <row r="563">
          <cell r="O563">
            <v>111</v>
          </cell>
        </row>
        <row r="563">
          <cell r="Z563">
            <v>114.0500025</v>
          </cell>
        </row>
        <row r="564">
          <cell r="A564">
            <v>559</v>
          </cell>
          <cell r="B564" t="str">
            <v>1001010041</v>
          </cell>
        </row>
        <row r="564">
          <cell r="D564" t="str">
            <v>耐火电线</v>
          </cell>
          <cell r="E564" t="str">
            <v>2.5</v>
          </cell>
        </row>
        <row r="564">
          <cell r="G564" t="str">
            <v>米</v>
          </cell>
        </row>
        <row r="564">
          <cell r="I564">
            <v>0</v>
          </cell>
          <cell r="J564">
            <v>24.27</v>
          </cell>
        </row>
        <row r="564">
          <cell r="O564">
            <v>0</v>
          </cell>
        </row>
        <row r="564">
          <cell r="Z564">
            <v>0</v>
          </cell>
        </row>
        <row r="565">
          <cell r="A565">
            <v>560</v>
          </cell>
          <cell r="B565" t="str">
            <v>1001010043</v>
          </cell>
        </row>
        <row r="565">
          <cell r="D565" t="str">
            <v>电线</v>
          </cell>
          <cell r="E565" t="str">
            <v>BV 16㎡</v>
          </cell>
        </row>
        <row r="565">
          <cell r="G565" t="str">
            <v>米</v>
          </cell>
        </row>
        <row r="565">
          <cell r="I565">
            <v>70</v>
          </cell>
          <cell r="J565">
            <v>532.48</v>
          </cell>
        </row>
        <row r="565">
          <cell r="O565">
            <v>70</v>
          </cell>
        </row>
        <row r="565">
          <cell r="Z565">
            <v>266.239995</v>
          </cell>
        </row>
        <row r="566">
          <cell r="A566">
            <v>561</v>
          </cell>
          <cell r="B566" t="str">
            <v>1001020002</v>
          </cell>
        </row>
        <row r="566">
          <cell r="D566" t="str">
            <v>软铜芯线</v>
          </cell>
          <cell r="E566" t="str">
            <v>BVR-2.5mm2</v>
          </cell>
        </row>
        <row r="566">
          <cell r="G566" t="str">
            <v>米</v>
          </cell>
        </row>
        <row r="566">
          <cell r="I566">
            <v>350</v>
          </cell>
          <cell r="J566">
            <v>534.28</v>
          </cell>
        </row>
        <row r="566">
          <cell r="O566">
            <v>350</v>
          </cell>
        </row>
        <row r="566">
          <cell r="Z566">
            <v>267.13995</v>
          </cell>
        </row>
        <row r="567">
          <cell r="A567">
            <v>562</v>
          </cell>
          <cell r="B567" t="str">
            <v>1001030013</v>
          </cell>
        </row>
        <row r="567">
          <cell r="D567" t="str">
            <v>RVV护套线</v>
          </cell>
          <cell r="E567" t="str">
            <v>2*1</v>
          </cell>
        </row>
        <row r="567">
          <cell r="G567" t="str">
            <v>米</v>
          </cell>
        </row>
        <row r="567">
          <cell r="I567">
            <v>120</v>
          </cell>
          <cell r="J567">
            <v>174.36</v>
          </cell>
        </row>
        <row r="567">
          <cell r="O567">
            <v>120</v>
          </cell>
        </row>
        <row r="567">
          <cell r="Z567">
            <v>87.18</v>
          </cell>
        </row>
        <row r="568">
          <cell r="A568">
            <v>563</v>
          </cell>
          <cell r="B568" t="str">
            <v>1001030014</v>
          </cell>
        </row>
        <row r="568">
          <cell r="D568" t="str">
            <v>RVV护套线</v>
          </cell>
          <cell r="E568" t="str">
            <v>2*0.5</v>
          </cell>
        </row>
        <row r="568">
          <cell r="G568" t="str">
            <v>米</v>
          </cell>
        </row>
        <row r="568">
          <cell r="I568">
            <v>85</v>
          </cell>
          <cell r="J568">
            <v>65.39</v>
          </cell>
        </row>
        <row r="568">
          <cell r="O568">
            <v>85</v>
          </cell>
        </row>
        <row r="568">
          <cell r="Z568">
            <v>32.694995</v>
          </cell>
        </row>
        <row r="569">
          <cell r="A569">
            <v>564</v>
          </cell>
          <cell r="B569" t="str">
            <v>1001030015</v>
          </cell>
        </row>
        <row r="569">
          <cell r="D569" t="str">
            <v>护套线</v>
          </cell>
          <cell r="E569" t="str">
            <v>RVV-4*0.5</v>
          </cell>
        </row>
        <row r="569">
          <cell r="G569" t="str">
            <v>米</v>
          </cell>
        </row>
        <row r="569">
          <cell r="I569">
            <v>0</v>
          </cell>
          <cell r="J569">
            <v>287.4</v>
          </cell>
        </row>
        <row r="569">
          <cell r="O569">
            <v>0</v>
          </cell>
        </row>
        <row r="569">
          <cell r="Z569">
            <v>0</v>
          </cell>
        </row>
        <row r="570">
          <cell r="A570">
            <v>565</v>
          </cell>
          <cell r="B570" t="str">
            <v>1001030016</v>
          </cell>
        </row>
        <row r="570">
          <cell r="D570" t="str">
            <v>护套线</v>
          </cell>
          <cell r="E570" t="str">
            <v>RVV4*1</v>
          </cell>
        </row>
        <row r="570">
          <cell r="G570" t="str">
            <v>米</v>
          </cell>
        </row>
        <row r="570">
          <cell r="I570">
            <v>100</v>
          </cell>
          <cell r="J570">
            <v>341.88</v>
          </cell>
        </row>
        <row r="570">
          <cell r="O570">
            <v>100</v>
          </cell>
        </row>
        <row r="570">
          <cell r="Z570">
            <v>170.94</v>
          </cell>
        </row>
        <row r="571">
          <cell r="A571">
            <v>566</v>
          </cell>
          <cell r="B571" t="str">
            <v>1001030017</v>
          </cell>
        </row>
        <row r="571">
          <cell r="D571" t="str">
            <v>护套线</v>
          </cell>
          <cell r="E571" t="str">
            <v>RVV8*1</v>
          </cell>
        </row>
        <row r="571">
          <cell r="G571" t="str">
            <v>米</v>
          </cell>
        </row>
        <row r="571">
          <cell r="I571">
            <v>40</v>
          </cell>
          <cell r="J571">
            <v>314.81</v>
          </cell>
        </row>
        <row r="571">
          <cell r="O571">
            <v>40</v>
          </cell>
        </row>
        <row r="571">
          <cell r="Z571">
            <v>157.405</v>
          </cell>
        </row>
        <row r="572">
          <cell r="A572">
            <v>567</v>
          </cell>
          <cell r="B572" t="str">
            <v>1001030019</v>
          </cell>
        </row>
        <row r="572">
          <cell r="D572" t="str">
            <v>护套线</v>
          </cell>
          <cell r="E572" t="str">
            <v>3*1.5</v>
          </cell>
        </row>
        <row r="572">
          <cell r="G572" t="str">
            <v>米</v>
          </cell>
        </row>
        <row r="572">
          <cell r="I572">
            <v>50</v>
          </cell>
          <cell r="J572">
            <v>137.17</v>
          </cell>
        </row>
        <row r="572">
          <cell r="O572">
            <v>50</v>
          </cell>
        </row>
        <row r="572">
          <cell r="Z572">
            <v>68.585</v>
          </cell>
        </row>
        <row r="573">
          <cell r="A573">
            <v>568</v>
          </cell>
          <cell r="B573" t="str">
            <v>1002010235</v>
          </cell>
        </row>
        <row r="573">
          <cell r="D573" t="str">
            <v>软芯电力缆</v>
          </cell>
          <cell r="E573" t="str">
            <v>ZR-VVR-1KV-1*10</v>
          </cell>
        </row>
        <row r="573">
          <cell r="G573" t="str">
            <v>米</v>
          </cell>
        </row>
        <row r="573">
          <cell r="I573">
            <v>200</v>
          </cell>
          <cell r="J573">
            <v>2017.09</v>
          </cell>
        </row>
        <row r="573">
          <cell r="O573">
            <v>200</v>
          </cell>
        </row>
        <row r="573">
          <cell r="Z573">
            <v>1008.545</v>
          </cell>
        </row>
        <row r="574">
          <cell r="A574">
            <v>569</v>
          </cell>
          <cell r="B574" t="str">
            <v>1002010236</v>
          </cell>
        </row>
        <row r="574">
          <cell r="D574" t="str">
            <v>软芯电力缆</v>
          </cell>
          <cell r="E574" t="str">
            <v>ZR-VVR-1KV-1*16</v>
          </cell>
        </row>
        <row r="574">
          <cell r="G574" t="str">
            <v>米</v>
          </cell>
        </row>
        <row r="574">
          <cell r="I574">
            <v>200</v>
          </cell>
          <cell r="J574">
            <v>2991.46</v>
          </cell>
        </row>
        <row r="574">
          <cell r="O574">
            <v>200</v>
          </cell>
        </row>
        <row r="574">
          <cell r="Z574">
            <v>1495.73</v>
          </cell>
        </row>
        <row r="575">
          <cell r="A575">
            <v>570</v>
          </cell>
          <cell r="B575" t="str">
            <v>1002050006</v>
          </cell>
        </row>
        <row r="575">
          <cell r="D575" t="str">
            <v>橡套软电缆</v>
          </cell>
          <cell r="E575" t="str">
            <v>YC-0.75KV-2*16</v>
          </cell>
        </row>
        <row r="575">
          <cell r="G575" t="str">
            <v>米</v>
          </cell>
        </row>
        <row r="575">
          <cell r="I575">
            <v>60</v>
          </cell>
          <cell r="J575">
            <v>2217.44</v>
          </cell>
        </row>
        <row r="575">
          <cell r="O575">
            <v>60</v>
          </cell>
        </row>
        <row r="575">
          <cell r="Z575">
            <v>1108.71999</v>
          </cell>
        </row>
        <row r="576">
          <cell r="A576">
            <v>571</v>
          </cell>
          <cell r="B576" t="str">
            <v>1002050134</v>
          </cell>
        </row>
        <row r="576">
          <cell r="D576" t="str">
            <v>中型橡胶护套软电缆</v>
          </cell>
          <cell r="E576" t="str">
            <v>YZ 3*1.5</v>
          </cell>
        </row>
        <row r="576">
          <cell r="G576" t="str">
            <v>米</v>
          </cell>
        </row>
        <row r="576">
          <cell r="I576">
            <v>0</v>
          </cell>
          <cell r="J576">
            <v>27.01</v>
          </cell>
        </row>
        <row r="576">
          <cell r="O576">
            <v>0</v>
          </cell>
        </row>
        <row r="576">
          <cell r="Z576">
            <v>0</v>
          </cell>
        </row>
        <row r="577">
          <cell r="A577">
            <v>572</v>
          </cell>
          <cell r="B577" t="str">
            <v>1002050136</v>
          </cell>
        </row>
        <row r="577">
          <cell r="D577" t="str">
            <v>中型橡胶护套软电缆</v>
          </cell>
          <cell r="E577" t="str">
            <v>YZ 3*4</v>
          </cell>
        </row>
        <row r="577">
          <cell r="G577" t="str">
            <v>米</v>
          </cell>
        </row>
        <row r="577">
          <cell r="I577">
            <v>172</v>
          </cell>
          <cell r="J577">
            <v>2309.14</v>
          </cell>
        </row>
        <row r="577">
          <cell r="O577">
            <v>172</v>
          </cell>
        </row>
        <row r="577">
          <cell r="Z577">
            <v>1154.570038</v>
          </cell>
        </row>
        <row r="578">
          <cell r="A578">
            <v>573</v>
          </cell>
          <cell r="B578" t="str">
            <v>1002050148</v>
          </cell>
        </row>
        <row r="578">
          <cell r="D578" t="str">
            <v>中型橡胶护套软电缆</v>
          </cell>
          <cell r="E578" t="str">
            <v>YZ 3*4+1</v>
          </cell>
        </row>
        <row r="578">
          <cell r="G578" t="str">
            <v>米</v>
          </cell>
        </row>
        <row r="578">
          <cell r="I578">
            <v>0</v>
          </cell>
          <cell r="J578">
            <v>34.1</v>
          </cell>
        </row>
        <row r="578">
          <cell r="O578">
            <v>0</v>
          </cell>
        </row>
        <row r="578">
          <cell r="Z578">
            <v>0</v>
          </cell>
        </row>
        <row r="579">
          <cell r="A579">
            <v>574</v>
          </cell>
          <cell r="B579" t="str">
            <v>1002060171</v>
          </cell>
        </row>
        <row r="579">
          <cell r="D579" t="str">
            <v>屏蔽软控制电缆</v>
          </cell>
          <cell r="E579" t="str">
            <v>KVVRP-0.5KV-4*1.0</v>
          </cell>
        </row>
        <row r="579">
          <cell r="G579" t="str">
            <v>米</v>
          </cell>
        </row>
        <row r="579">
          <cell r="I579">
            <v>100</v>
          </cell>
          <cell r="J579">
            <v>424.78</v>
          </cell>
        </row>
        <row r="579">
          <cell r="O579">
            <v>100</v>
          </cell>
        </row>
        <row r="579">
          <cell r="Z579">
            <v>212.39</v>
          </cell>
        </row>
        <row r="580">
          <cell r="A580">
            <v>575</v>
          </cell>
          <cell r="B580" t="str">
            <v>1002060573</v>
          </cell>
        </row>
        <row r="580">
          <cell r="D580" t="str">
            <v>六类数据电缆（网线）</v>
          </cell>
          <cell r="E580" t="str">
            <v>澳标CAT6CABLE</v>
          </cell>
        </row>
        <row r="580">
          <cell r="G580" t="str">
            <v>米</v>
          </cell>
        </row>
        <row r="580">
          <cell r="I580">
            <v>135</v>
          </cell>
          <cell r="J580">
            <v>337.5</v>
          </cell>
        </row>
        <row r="580">
          <cell r="O580">
            <v>135</v>
          </cell>
        </row>
        <row r="580">
          <cell r="Z580">
            <v>168.75</v>
          </cell>
        </row>
        <row r="581">
          <cell r="A581">
            <v>576</v>
          </cell>
          <cell r="B581" t="str">
            <v>1002060574</v>
          </cell>
        </row>
        <row r="581">
          <cell r="D581" t="str">
            <v>RG6Q同轴电缆（视频线）</v>
          </cell>
          <cell r="E581" t="str">
            <v>澳标COAXCABLERG7</v>
          </cell>
        </row>
        <row r="581">
          <cell r="G581" t="str">
            <v>米</v>
          </cell>
        </row>
        <row r="581">
          <cell r="I581">
            <v>618</v>
          </cell>
          <cell r="J581">
            <v>1390.5</v>
          </cell>
        </row>
        <row r="581">
          <cell r="O581">
            <v>618</v>
          </cell>
        </row>
        <row r="581">
          <cell r="Z581">
            <v>695.25</v>
          </cell>
        </row>
        <row r="582">
          <cell r="A582">
            <v>577</v>
          </cell>
          <cell r="B582" t="str">
            <v>1002070018</v>
          </cell>
        </row>
        <row r="582">
          <cell r="D582" t="str">
            <v>视频线</v>
          </cell>
        </row>
        <row r="582">
          <cell r="G582" t="str">
            <v>米</v>
          </cell>
        </row>
        <row r="582">
          <cell r="I582">
            <v>70</v>
          </cell>
          <cell r="J582">
            <v>84.4</v>
          </cell>
        </row>
        <row r="582">
          <cell r="O582">
            <v>0</v>
          </cell>
        </row>
        <row r="582">
          <cell r="Z582">
            <v>0</v>
          </cell>
        </row>
        <row r="583">
          <cell r="A583">
            <v>578</v>
          </cell>
          <cell r="B583" t="str">
            <v>1002080047</v>
          </cell>
        </row>
        <row r="583">
          <cell r="D583" t="str">
            <v>电缆线</v>
          </cell>
          <cell r="E583" t="str">
            <v>2*4</v>
          </cell>
        </row>
        <row r="583">
          <cell r="G583" t="str">
            <v>米</v>
          </cell>
        </row>
        <row r="583">
          <cell r="I583">
            <v>200</v>
          </cell>
          <cell r="J583">
            <v>884.95</v>
          </cell>
        </row>
        <row r="583">
          <cell r="O583">
            <v>200</v>
          </cell>
        </row>
        <row r="583">
          <cell r="Z583">
            <v>442.475</v>
          </cell>
        </row>
        <row r="584">
          <cell r="A584">
            <v>579</v>
          </cell>
          <cell r="B584" t="str">
            <v>1002080119</v>
          </cell>
        </row>
        <row r="584">
          <cell r="D584" t="str">
            <v>电缆线</v>
          </cell>
          <cell r="E584" t="str">
            <v>WDZN-BYJ-2.5 蓝</v>
          </cell>
        </row>
        <row r="584">
          <cell r="G584" t="str">
            <v>米</v>
          </cell>
        </row>
        <row r="584">
          <cell r="I584">
            <v>0</v>
          </cell>
          <cell r="J584">
            <v>51.77</v>
          </cell>
        </row>
        <row r="584">
          <cell r="O584">
            <v>0</v>
          </cell>
        </row>
        <row r="584">
          <cell r="Z584">
            <v>0</v>
          </cell>
        </row>
        <row r="585">
          <cell r="A585">
            <v>580</v>
          </cell>
          <cell r="B585" t="str">
            <v>1002080120</v>
          </cell>
        </row>
        <row r="585">
          <cell r="D585" t="str">
            <v>电缆线</v>
          </cell>
          <cell r="E585" t="str">
            <v>WDZN-BYJ-2.5 黄绿</v>
          </cell>
        </row>
        <row r="585">
          <cell r="G585" t="str">
            <v>米</v>
          </cell>
        </row>
        <row r="585">
          <cell r="I585">
            <v>0</v>
          </cell>
          <cell r="J585">
            <v>51.77</v>
          </cell>
        </row>
        <row r="585">
          <cell r="O585">
            <v>0</v>
          </cell>
        </row>
        <row r="585">
          <cell r="Z585">
            <v>0</v>
          </cell>
        </row>
        <row r="586">
          <cell r="A586">
            <v>581</v>
          </cell>
          <cell r="B586" t="str">
            <v>1002080191</v>
          </cell>
        </row>
        <row r="586">
          <cell r="D586" t="str">
            <v>电缆</v>
          </cell>
          <cell r="E586" t="str">
            <v>35平</v>
          </cell>
        </row>
        <row r="586">
          <cell r="G586" t="str">
            <v>米</v>
          </cell>
        </row>
        <row r="586">
          <cell r="I586">
            <v>30</v>
          </cell>
          <cell r="J586">
            <v>584.07</v>
          </cell>
        </row>
        <row r="586">
          <cell r="O586">
            <v>30</v>
          </cell>
        </row>
        <row r="586">
          <cell r="Z586">
            <v>292.035</v>
          </cell>
        </row>
        <row r="587">
          <cell r="A587">
            <v>582</v>
          </cell>
          <cell r="B587" t="str">
            <v>1002090007</v>
          </cell>
        </row>
        <row r="587">
          <cell r="D587" t="str">
            <v>澳州扁线</v>
          </cell>
          <cell r="E587" t="str">
            <v>1.5*2*3CF-RED</v>
          </cell>
        </row>
        <row r="587">
          <cell r="G587" t="str">
            <v>米</v>
          </cell>
        </row>
        <row r="587">
          <cell r="I587">
            <v>546</v>
          </cell>
          <cell r="J587">
            <v>2626.26</v>
          </cell>
        </row>
        <row r="587">
          <cell r="O587">
            <v>546</v>
          </cell>
        </row>
        <row r="587">
          <cell r="Z587">
            <v>1313.13</v>
          </cell>
        </row>
        <row r="588">
          <cell r="A588">
            <v>583</v>
          </cell>
          <cell r="B588" t="str">
            <v>1002090008</v>
          </cell>
        </row>
        <row r="588">
          <cell r="D588" t="str">
            <v>澳州扁线</v>
          </cell>
          <cell r="E588" t="str">
            <v>1.5*2*3CF</v>
          </cell>
        </row>
        <row r="588">
          <cell r="G588" t="str">
            <v>米</v>
          </cell>
        </row>
        <row r="588">
          <cell r="I588">
            <v>0</v>
          </cell>
          <cell r="J588">
            <v>514.53</v>
          </cell>
        </row>
        <row r="588">
          <cell r="O588">
            <v>0</v>
          </cell>
        </row>
        <row r="588">
          <cell r="Z588">
            <v>0</v>
          </cell>
        </row>
        <row r="589">
          <cell r="A589">
            <v>584</v>
          </cell>
          <cell r="B589" t="str">
            <v>1002090013</v>
          </cell>
        </row>
        <row r="589">
          <cell r="D589" t="str">
            <v>澳州扁线</v>
          </cell>
          <cell r="E589" t="str">
            <v>3c+e*1.5</v>
          </cell>
        </row>
        <row r="589">
          <cell r="G589" t="str">
            <v>米</v>
          </cell>
        </row>
        <row r="589">
          <cell r="I589">
            <v>878</v>
          </cell>
          <cell r="J589">
            <v>5268</v>
          </cell>
        </row>
        <row r="589">
          <cell r="O589">
            <v>878</v>
          </cell>
        </row>
        <row r="589">
          <cell r="Z589">
            <v>2634</v>
          </cell>
        </row>
        <row r="590">
          <cell r="A590">
            <v>585</v>
          </cell>
          <cell r="B590" t="str">
            <v>1003010003</v>
          </cell>
        </row>
        <row r="590">
          <cell r="D590" t="str">
            <v>铜鼻子</v>
          </cell>
          <cell r="E590" t="str">
            <v>DT-10mm2</v>
          </cell>
        </row>
        <row r="590">
          <cell r="G590" t="str">
            <v>件</v>
          </cell>
        </row>
        <row r="590">
          <cell r="I590">
            <v>23</v>
          </cell>
          <cell r="J590">
            <v>49.72</v>
          </cell>
        </row>
        <row r="590">
          <cell r="O590">
            <v>23</v>
          </cell>
        </row>
        <row r="590">
          <cell r="Z590">
            <v>24.8599985</v>
          </cell>
        </row>
        <row r="591">
          <cell r="A591">
            <v>586</v>
          </cell>
          <cell r="B591" t="str">
            <v>1003010004</v>
          </cell>
        </row>
        <row r="591">
          <cell r="D591" t="str">
            <v>铜鼻子</v>
          </cell>
          <cell r="E591" t="str">
            <v>DT-16mm2</v>
          </cell>
        </row>
        <row r="591">
          <cell r="G591" t="str">
            <v>件</v>
          </cell>
        </row>
        <row r="591">
          <cell r="I591">
            <v>8</v>
          </cell>
          <cell r="J591">
            <v>15.58</v>
          </cell>
        </row>
        <row r="591">
          <cell r="O591">
            <v>5</v>
          </cell>
        </row>
        <row r="591">
          <cell r="Z591">
            <v>4.86875</v>
          </cell>
        </row>
        <row r="592">
          <cell r="A592">
            <v>587</v>
          </cell>
          <cell r="B592" t="str">
            <v>1003010006</v>
          </cell>
        </row>
        <row r="592">
          <cell r="D592" t="str">
            <v>铜鼻子</v>
          </cell>
          <cell r="E592" t="str">
            <v>DT-35mm2</v>
          </cell>
        </row>
        <row r="592">
          <cell r="G592" t="str">
            <v>件</v>
          </cell>
        </row>
        <row r="592">
          <cell r="I592">
            <v>10</v>
          </cell>
          <cell r="J592">
            <v>35.4</v>
          </cell>
        </row>
        <row r="592">
          <cell r="O592">
            <v>10</v>
          </cell>
        </row>
        <row r="592">
          <cell r="Z592">
            <v>17.7</v>
          </cell>
        </row>
        <row r="593">
          <cell r="A593">
            <v>588</v>
          </cell>
          <cell r="B593" t="str">
            <v>1003010007</v>
          </cell>
        </row>
        <row r="593">
          <cell r="D593" t="str">
            <v>铜鼻子</v>
          </cell>
          <cell r="E593" t="str">
            <v>DT-50mm2</v>
          </cell>
        </row>
        <row r="593">
          <cell r="G593" t="str">
            <v>件</v>
          </cell>
        </row>
        <row r="593">
          <cell r="I593">
            <v>3</v>
          </cell>
          <cell r="J593">
            <v>15.13</v>
          </cell>
        </row>
        <row r="593">
          <cell r="O593">
            <v>3</v>
          </cell>
        </row>
        <row r="593">
          <cell r="Z593">
            <v>7.5649995</v>
          </cell>
        </row>
        <row r="594">
          <cell r="A594">
            <v>589</v>
          </cell>
          <cell r="B594" t="str">
            <v>1003010014</v>
          </cell>
        </row>
        <row r="594">
          <cell r="D594" t="str">
            <v>铜鼻子</v>
          </cell>
          <cell r="E594" t="str">
            <v>DT-300mm2</v>
          </cell>
        </row>
        <row r="594">
          <cell r="G594" t="str">
            <v>件</v>
          </cell>
        </row>
        <row r="594">
          <cell r="I594">
            <v>10</v>
          </cell>
          <cell r="J594">
            <v>23.01</v>
          </cell>
        </row>
        <row r="594">
          <cell r="O594">
            <v>0</v>
          </cell>
        </row>
        <row r="594">
          <cell r="Z594">
            <v>0</v>
          </cell>
        </row>
        <row r="595">
          <cell r="A595">
            <v>590</v>
          </cell>
          <cell r="B595" t="str">
            <v>1003010027</v>
          </cell>
        </row>
        <row r="595">
          <cell r="D595" t="str">
            <v>开口铜鼻子</v>
          </cell>
          <cell r="E595" t="str">
            <v>OT-150A</v>
          </cell>
        </row>
        <row r="595">
          <cell r="G595" t="str">
            <v>件</v>
          </cell>
        </row>
        <row r="595">
          <cell r="I595">
            <v>0</v>
          </cell>
          <cell r="J595">
            <v>132.74</v>
          </cell>
        </row>
        <row r="595">
          <cell r="O595">
            <v>0</v>
          </cell>
        </row>
        <row r="595">
          <cell r="Z595">
            <v>0</v>
          </cell>
        </row>
        <row r="596">
          <cell r="A596">
            <v>591</v>
          </cell>
          <cell r="B596" t="str">
            <v>1003010060</v>
          </cell>
        </row>
        <row r="596">
          <cell r="D596" t="str">
            <v>铜鼻子</v>
          </cell>
          <cell r="E596" t="str">
            <v>DT-6mm2</v>
          </cell>
        </row>
        <row r="596">
          <cell r="G596" t="str">
            <v>件</v>
          </cell>
        </row>
        <row r="596">
          <cell r="I596">
            <v>161</v>
          </cell>
          <cell r="J596">
            <v>146.22</v>
          </cell>
        </row>
        <row r="596">
          <cell r="O596">
            <v>161</v>
          </cell>
        </row>
        <row r="596">
          <cell r="Z596">
            <v>73.1100195</v>
          </cell>
        </row>
        <row r="597">
          <cell r="A597">
            <v>592</v>
          </cell>
          <cell r="B597" t="str">
            <v>1003010073</v>
          </cell>
        </row>
        <row r="597">
          <cell r="D597" t="str">
            <v>铜鼻子</v>
          </cell>
          <cell r="E597" t="str">
            <v>SC4-4</v>
          </cell>
        </row>
        <row r="597">
          <cell r="G597" t="str">
            <v>件</v>
          </cell>
        </row>
        <row r="597">
          <cell r="I597">
            <v>330</v>
          </cell>
          <cell r="J597">
            <v>660</v>
          </cell>
        </row>
        <row r="597">
          <cell r="O597">
            <v>330</v>
          </cell>
        </row>
        <row r="597">
          <cell r="Z597">
            <v>330</v>
          </cell>
        </row>
        <row r="598">
          <cell r="A598">
            <v>593</v>
          </cell>
          <cell r="B598" t="str">
            <v>1003010074</v>
          </cell>
        </row>
        <row r="598">
          <cell r="D598" t="str">
            <v>铜鼻子</v>
          </cell>
          <cell r="E598" t="str">
            <v>RNB8-6</v>
          </cell>
        </row>
        <row r="598">
          <cell r="G598" t="str">
            <v>件</v>
          </cell>
        </row>
        <row r="598">
          <cell r="I598">
            <v>321</v>
          </cell>
          <cell r="J598">
            <v>160.5</v>
          </cell>
        </row>
        <row r="598">
          <cell r="O598">
            <v>321</v>
          </cell>
        </row>
        <row r="598">
          <cell r="Z598">
            <v>80.25</v>
          </cell>
        </row>
        <row r="599">
          <cell r="A599">
            <v>594</v>
          </cell>
          <cell r="B599" t="str">
            <v>1003040006</v>
          </cell>
        </row>
        <row r="599">
          <cell r="D599" t="str">
            <v>汇流排</v>
          </cell>
          <cell r="E599" t="str">
            <v>2P  63A</v>
          </cell>
        </row>
        <row r="599">
          <cell r="G599" t="str">
            <v>件</v>
          </cell>
        </row>
        <row r="599">
          <cell r="I599">
            <v>7</v>
          </cell>
          <cell r="J599">
            <v>275.21</v>
          </cell>
        </row>
        <row r="599">
          <cell r="O599">
            <v>1</v>
          </cell>
        </row>
        <row r="599">
          <cell r="Z599">
            <v>19.657857</v>
          </cell>
        </row>
        <row r="600">
          <cell r="A600">
            <v>595</v>
          </cell>
          <cell r="B600" t="str">
            <v>1003050003</v>
          </cell>
        </row>
        <row r="600">
          <cell r="D600" t="str">
            <v>电话水晶头</v>
          </cell>
        </row>
        <row r="600">
          <cell r="G600" t="str">
            <v>个</v>
          </cell>
        </row>
        <row r="600">
          <cell r="I600">
            <v>99</v>
          </cell>
          <cell r="J600">
            <v>25.38</v>
          </cell>
        </row>
        <row r="600">
          <cell r="O600">
            <v>99</v>
          </cell>
        </row>
        <row r="600">
          <cell r="Z600">
            <v>12.690018</v>
          </cell>
        </row>
        <row r="601">
          <cell r="A601">
            <v>596</v>
          </cell>
          <cell r="B601" t="str">
            <v>1003050004</v>
          </cell>
        </row>
        <row r="601">
          <cell r="D601" t="str">
            <v>网线水晶头</v>
          </cell>
        </row>
        <row r="601">
          <cell r="G601" t="str">
            <v>个</v>
          </cell>
        </row>
        <row r="601">
          <cell r="I601">
            <v>1</v>
          </cell>
          <cell r="J601">
            <v>0.34</v>
          </cell>
        </row>
        <row r="601">
          <cell r="O601">
            <v>1</v>
          </cell>
        </row>
        <row r="601">
          <cell r="Z601">
            <v>0.17</v>
          </cell>
        </row>
        <row r="602">
          <cell r="A602">
            <v>597</v>
          </cell>
          <cell r="B602" t="str">
            <v>1003050005</v>
          </cell>
        </row>
        <row r="602">
          <cell r="D602" t="str">
            <v>电话线接头</v>
          </cell>
          <cell r="E602" t="str">
            <v>一对一</v>
          </cell>
        </row>
        <row r="602">
          <cell r="G602" t="str">
            <v>个</v>
          </cell>
        </row>
        <row r="602">
          <cell r="I602">
            <v>5</v>
          </cell>
          <cell r="J602">
            <v>1</v>
          </cell>
        </row>
        <row r="602">
          <cell r="O602">
            <v>5</v>
          </cell>
        </row>
        <row r="602">
          <cell r="Z602">
            <v>0.5</v>
          </cell>
        </row>
        <row r="603">
          <cell r="A603">
            <v>598</v>
          </cell>
          <cell r="B603" t="str">
            <v>1003050006</v>
          </cell>
        </row>
        <row r="603">
          <cell r="D603" t="str">
            <v>网线接头</v>
          </cell>
          <cell r="E603" t="str">
            <v>一对一</v>
          </cell>
        </row>
        <row r="603">
          <cell r="G603" t="str">
            <v>个</v>
          </cell>
        </row>
        <row r="603">
          <cell r="I603">
            <v>375</v>
          </cell>
          <cell r="J603">
            <v>377.33</v>
          </cell>
        </row>
        <row r="603">
          <cell r="O603">
            <v>375</v>
          </cell>
        </row>
        <row r="603">
          <cell r="Z603">
            <v>188.6649375</v>
          </cell>
        </row>
        <row r="604">
          <cell r="A604">
            <v>599</v>
          </cell>
          <cell r="B604" t="str">
            <v>1003050008</v>
          </cell>
        </row>
        <row r="604">
          <cell r="D604" t="str">
            <v>电话线接头</v>
          </cell>
          <cell r="E604" t="str">
            <v>一分二</v>
          </cell>
        </row>
        <row r="604">
          <cell r="G604" t="str">
            <v>个</v>
          </cell>
        </row>
        <row r="604">
          <cell r="I604">
            <v>9</v>
          </cell>
          <cell r="J604">
            <v>45</v>
          </cell>
        </row>
        <row r="604">
          <cell r="O604">
            <v>9</v>
          </cell>
        </row>
        <row r="604">
          <cell r="Z604">
            <v>22.5</v>
          </cell>
        </row>
        <row r="605">
          <cell r="A605">
            <v>600</v>
          </cell>
          <cell r="B605" t="str">
            <v>1005010002</v>
          </cell>
        </row>
        <row r="605">
          <cell r="D605" t="str">
            <v>包塑金属软管</v>
          </cell>
          <cell r="E605" t="str">
            <v>G20</v>
          </cell>
        </row>
        <row r="605">
          <cell r="G605" t="str">
            <v>米</v>
          </cell>
        </row>
        <row r="605">
          <cell r="I605">
            <v>70</v>
          </cell>
          <cell r="J605">
            <v>81.03</v>
          </cell>
        </row>
        <row r="605">
          <cell r="O605">
            <v>70</v>
          </cell>
        </row>
        <row r="605">
          <cell r="Z605">
            <v>40.514985</v>
          </cell>
        </row>
        <row r="606">
          <cell r="A606">
            <v>601</v>
          </cell>
          <cell r="B606" t="str">
            <v>1007010017</v>
          </cell>
        </row>
        <row r="606">
          <cell r="D606" t="str">
            <v>PVC绝缘胶带</v>
          </cell>
          <cell r="E606" t="str">
            <v>海佳</v>
          </cell>
        </row>
        <row r="606">
          <cell r="G606" t="str">
            <v>盘</v>
          </cell>
        </row>
        <row r="606">
          <cell r="I606">
            <v>0</v>
          </cell>
          <cell r="J606">
            <v>7.41</v>
          </cell>
        </row>
        <row r="606">
          <cell r="O606">
            <v>0</v>
          </cell>
        </row>
        <row r="606">
          <cell r="Z606">
            <v>0</v>
          </cell>
        </row>
        <row r="607">
          <cell r="A607">
            <v>602</v>
          </cell>
          <cell r="B607" t="str">
            <v>1007010018</v>
          </cell>
        </row>
        <row r="607">
          <cell r="D607" t="str">
            <v>纯棉绝缘胶带</v>
          </cell>
          <cell r="E607" t="str">
            <v>J-20</v>
          </cell>
        </row>
        <row r="607">
          <cell r="G607" t="str">
            <v>盘</v>
          </cell>
        </row>
        <row r="607">
          <cell r="I607">
            <v>22</v>
          </cell>
          <cell r="J607">
            <v>75.4</v>
          </cell>
        </row>
        <row r="607">
          <cell r="O607">
            <v>22</v>
          </cell>
        </row>
        <row r="607">
          <cell r="Z607">
            <v>37.700003</v>
          </cell>
        </row>
        <row r="608">
          <cell r="A608">
            <v>603</v>
          </cell>
          <cell r="B608" t="str">
            <v>1007010021</v>
          </cell>
        </row>
        <row r="608">
          <cell r="D608" t="str">
            <v>电器胶带</v>
          </cell>
          <cell r="E608" t="str">
            <v>美标</v>
          </cell>
        </row>
        <row r="608">
          <cell r="G608" t="str">
            <v>盘</v>
          </cell>
        </row>
        <row r="608">
          <cell r="I608">
            <v>20</v>
          </cell>
          <cell r="J608">
            <v>40</v>
          </cell>
        </row>
        <row r="608">
          <cell r="O608">
            <v>20</v>
          </cell>
        </row>
        <row r="608">
          <cell r="Z608">
            <v>20</v>
          </cell>
        </row>
        <row r="609">
          <cell r="A609">
            <v>604</v>
          </cell>
          <cell r="B609" t="str">
            <v>1008010119</v>
          </cell>
        </row>
        <row r="609">
          <cell r="D609" t="str">
            <v>漏电断路器</v>
          </cell>
          <cell r="E609" t="str">
            <v>澳标LNL25-1P/20A</v>
          </cell>
        </row>
        <row r="609">
          <cell r="G609" t="str">
            <v>个</v>
          </cell>
        </row>
        <row r="609">
          <cell r="I609">
            <v>5</v>
          </cell>
          <cell r="J609">
            <v>427.45</v>
          </cell>
        </row>
        <row r="609">
          <cell r="O609">
            <v>5</v>
          </cell>
        </row>
        <row r="609">
          <cell r="Z609">
            <v>213.725</v>
          </cell>
        </row>
        <row r="610">
          <cell r="A610">
            <v>605</v>
          </cell>
          <cell r="B610" t="str">
            <v>1008010120</v>
          </cell>
        </row>
        <row r="610">
          <cell r="D610" t="str">
            <v>漏电断路器</v>
          </cell>
          <cell r="E610" t="str">
            <v>澳标LNL25-1p/32A</v>
          </cell>
        </row>
        <row r="610">
          <cell r="G610" t="str">
            <v>个</v>
          </cell>
        </row>
        <row r="610">
          <cell r="I610">
            <v>23</v>
          </cell>
          <cell r="J610">
            <v>2048.2</v>
          </cell>
        </row>
        <row r="610">
          <cell r="O610">
            <v>21</v>
          </cell>
        </row>
        <row r="610">
          <cell r="Z610">
            <v>935.047827</v>
          </cell>
        </row>
        <row r="611">
          <cell r="A611">
            <v>606</v>
          </cell>
          <cell r="B611" t="str">
            <v>1008010131</v>
          </cell>
        </row>
        <row r="611">
          <cell r="D611" t="str">
            <v>断路器</v>
          </cell>
          <cell r="E611" t="str">
            <v>美标 S202-C32</v>
          </cell>
        </row>
        <row r="611">
          <cell r="G611" t="str">
            <v>个</v>
          </cell>
        </row>
        <row r="611">
          <cell r="I611">
            <v>1</v>
          </cell>
          <cell r="J611">
            <v>59.51</v>
          </cell>
        </row>
        <row r="611">
          <cell r="O611">
            <v>1</v>
          </cell>
        </row>
        <row r="611">
          <cell r="Z611">
            <v>29.755</v>
          </cell>
        </row>
        <row r="612">
          <cell r="A612">
            <v>607</v>
          </cell>
          <cell r="B612" t="str">
            <v>1008010138</v>
          </cell>
        </row>
        <row r="612">
          <cell r="D612" t="str">
            <v>漏电断路器</v>
          </cell>
          <cell r="E612" t="str">
            <v>澳标 DLF7-2P/10A</v>
          </cell>
        </row>
        <row r="612">
          <cell r="G612" t="str">
            <v>件</v>
          </cell>
        </row>
        <row r="612">
          <cell r="I612">
            <v>12</v>
          </cell>
          <cell r="J612">
            <v>811.56</v>
          </cell>
        </row>
        <row r="612">
          <cell r="O612">
            <v>12</v>
          </cell>
        </row>
        <row r="612">
          <cell r="Z612">
            <v>405.78</v>
          </cell>
        </row>
        <row r="613">
          <cell r="A613">
            <v>608</v>
          </cell>
          <cell r="B613" t="str">
            <v>1008010139</v>
          </cell>
        </row>
        <row r="613">
          <cell r="D613" t="str">
            <v>漏电断路器</v>
          </cell>
          <cell r="E613" t="str">
            <v>澳标 DLF7-2P/20A</v>
          </cell>
        </row>
        <row r="613">
          <cell r="G613" t="str">
            <v>件</v>
          </cell>
        </row>
        <row r="613">
          <cell r="I613">
            <v>5</v>
          </cell>
          <cell r="J613">
            <v>316.24</v>
          </cell>
        </row>
        <row r="613">
          <cell r="O613">
            <v>5</v>
          </cell>
        </row>
        <row r="613">
          <cell r="Z613">
            <v>158.12</v>
          </cell>
        </row>
        <row r="614">
          <cell r="A614">
            <v>609</v>
          </cell>
          <cell r="B614" t="str">
            <v>1008010141</v>
          </cell>
        </row>
        <row r="614">
          <cell r="D614" t="str">
            <v>漏电断路器</v>
          </cell>
          <cell r="E614" t="str">
            <v>澳标 DLF7-2P/50A</v>
          </cell>
        </row>
        <row r="614">
          <cell r="G614" t="str">
            <v>件</v>
          </cell>
        </row>
        <row r="614">
          <cell r="I614">
            <v>1</v>
          </cell>
          <cell r="J614">
            <v>64.95</v>
          </cell>
        </row>
        <row r="614">
          <cell r="O614">
            <v>0</v>
          </cell>
        </row>
        <row r="614">
          <cell r="Z614">
            <v>0</v>
          </cell>
        </row>
        <row r="615">
          <cell r="A615">
            <v>610</v>
          </cell>
          <cell r="B615" t="str">
            <v>1008010145</v>
          </cell>
        </row>
        <row r="615">
          <cell r="D615" t="str">
            <v>断路器</v>
          </cell>
          <cell r="E615" t="str">
            <v>DZ47-60/2P-C10</v>
          </cell>
        </row>
        <row r="615">
          <cell r="G615" t="str">
            <v>件</v>
          </cell>
        </row>
        <row r="615">
          <cell r="I615">
            <v>1</v>
          </cell>
          <cell r="J615">
            <v>18</v>
          </cell>
        </row>
        <row r="615">
          <cell r="O615">
            <v>1</v>
          </cell>
        </row>
        <row r="615">
          <cell r="Z615">
            <v>9</v>
          </cell>
        </row>
        <row r="616">
          <cell r="A616">
            <v>611</v>
          </cell>
          <cell r="B616" t="str">
            <v>1008010149</v>
          </cell>
        </row>
        <row r="616">
          <cell r="D616" t="str">
            <v>漏电断路器</v>
          </cell>
          <cell r="E616" t="str">
            <v>DLF7-2P/16A</v>
          </cell>
        </row>
        <row r="616">
          <cell r="G616" t="str">
            <v>件</v>
          </cell>
        </row>
        <row r="616">
          <cell r="I616">
            <v>14</v>
          </cell>
          <cell r="J616">
            <v>970.32</v>
          </cell>
        </row>
        <row r="616">
          <cell r="O616">
            <v>10</v>
          </cell>
        </row>
        <row r="616">
          <cell r="Z616">
            <v>346.542855</v>
          </cell>
        </row>
        <row r="617">
          <cell r="A617">
            <v>612</v>
          </cell>
          <cell r="B617" t="str">
            <v>1008010190</v>
          </cell>
        </row>
        <row r="617">
          <cell r="D617" t="str">
            <v>塑壳式断路器</v>
          </cell>
          <cell r="E617" t="str">
            <v>160A</v>
          </cell>
        </row>
        <row r="617">
          <cell r="G617" t="str">
            <v>件</v>
          </cell>
        </row>
        <row r="617">
          <cell r="I617">
            <v>1</v>
          </cell>
          <cell r="J617">
            <v>304.12</v>
          </cell>
        </row>
        <row r="617">
          <cell r="O617">
            <v>1</v>
          </cell>
        </row>
        <row r="617">
          <cell r="Z617">
            <v>152.06</v>
          </cell>
        </row>
        <row r="618">
          <cell r="A618">
            <v>613</v>
          </cell>
          <cell r="B618" t="str">
            <v>1008010196</v>
          </cell>
        </row>
        <row r="618">
          <cell r="D618" t="str">
            <v>断路器</v>
          </cell>
          <cell r="E618" t="str">
            <v>NBE7/2P-C63</v>
          </cell>
        </row>
        <row r="618">
          <cell r="G618" t="str">
            <v>件</v>
          </cell>
        </row>
        <row r="618">
          <cell r="I618">
            <v>19</v>
          </cell>
          <cell r="J618">
            <v>162.49</v>
          </cell>
        </row>
        <row r="618">
          <cell r="O618">
            <v>19</v>
          </cell>
        </row>
        <row r="618">
          <cell r="Z618">
            <v>81.2449975</v>
          </cell>
        </row>
        <row r="619">
          <cell r="A619">
            <v>614</v>
          </cell>
          <cell r="B619" t="str">
            <v>1008010201</v>
          </cell>
        </row>
        <row r="619">
          <cell r="D619" t="str">
            <v>断路器</v>
          </cell>
          <cell r="E619" t="str">
            <v>NM1-250S/3300 250A</v>
          </cell>
        </row>
        <row r="619">
          <cell r="G619" t="str">
            <v>件</v>
          </cell>
        </row>
        <row r="619">
          <cell r="I619">
            <v>2</v>
          </cell>
          <cell r="J619">
            <v>345.13</v>
          </cell>
        </row>
        <row r="619">
          <cell r="O619">
            <v>2</v>
          </cell>
        </row>
        <row r="619">
          <cell r="Z619">
            <v>172.565</v>
          </cell>
        </row>
        <row r="620">
          <cell r="A620">
            <v>615</v>
          </cell>
          <cell r="B620" t="str">
            <v>1008020007</v>
          </cell>
        </row>
        <row r="620">
          <cell r="D620" t="str">
            <v>限位开关</v>
          </cell>
        </row>
        <row r="620">
          <cell r="G620" t="str">
            <v>件</v>
          </cell>
        </row>
        <row r="620">
          <cell r="I620">
            <v>13</v>
          </cell>
          <cell r="J620">
            <v>406.12</v>
          </cell>
        </row>
        <row r="620">
          <cell r="O620">
            <v>9</v>
          </cell>
        </row>
        <row r="620">
          <cell r="Z620">
            <v>140.58</v>
          </cell>
        </row>
        <row r="621">
          <cell r="A621">
            <v>616</v>
          </cell>
          <cell r="B621" t="str">
            <v>1008020010</v>
          </cell>
        </row>
        <row r="621">
          <cell r="D621" t="str">
            <v>明装双联开关</v>
          </cell>
        </row>
        <row r="621">
          <cell r="G621" t="str">
            <v>件</v>
          </cell>
        </row>
        <row r="621">
          <cell r="I621">
            <v>22</v>
          </cell>
          <cell r="J621">
            <v>157.41</v>
          </cell>
        </row>
        <row r="621">
          <cell r="O621">
            <v>22</v>
          </cell>
        </row>
        <row r="621">
          <cell r="Z621">
            <v>78.705</v>
          </cell>
        </row>
        <row r="622">
          <cell r="A622">
            <v>617</v>
          </cell>
          <cell r="B622" t="str">
            <v>1008020011</v>
          </cell>
        </row>
        <row r="622">
          <cell r="D622" t="str">
            <v>明装三联开关</v>
          </cell>
        </row>
        <row r="622">
          <cell r="G622" t="str">
            <v>件</v>
          </cell>
        </row>
        <row r="622">
          <cell r="I622">
            <v>11</v>
          </cell>
          <cell r="J622">
            <v>150.42</v>
          </cell>
        </row>
        <row r="622">
          <cell r="O622">
            <v>11</v>
          </cell>
        </row>
        <row r="622">
          <cell r="Z622">
            <v>75.2099975</v>
          </cell>
        </row>
        <row r="623">
          <cell r="A623">
            <v>618</v>
          </cell>
          <cell r="B623" t="str">
            <v>1008020015</v>
          </cell>
        </row>
        <row r="623">
          <cell r="D623" t="str">
            <v>暗装单联开关</v>
          </cell>
        </row>
        <row r="623">
          <cell r="G623" t="str">
            <v>件</v>
          </cell>
        </row>
        <row r="623">
          <cell r="I623">
            <v>55</v>
          </cell>
          <cell r="J623">
            <v>346.62</v>
          </cell>
        </row>
        <row r="623">
          <cell r="O623">
            <v>55</v>
          </cell>
        </row>
        <row r="623">
          <cell r="Z623">
            <v>173.310005</v>
          </cell>
        </row>
        <row r="624">
          <cell r="A624">
            <v>619</v>
          </cell>
          <cell r="B624" t="str">
            <v>1008020016</v>
          </cell>
        </row>
        <row r="624">
          <cell r="D624" t="str">
            <v>暗装双联开关</v>
          </cell>
        </row>
        <row r="624">
          <cell r="G624" t="str">
            <v>件</v>
          </cell>
        </row>
        <row r="624">
          <cell r="I624">
            <v>23</v>
          </cell>
          <cell r="J624">
            <v>192.53</v>
          </cell>
        </row>
        <row r="624">
          <cell r="O624">
            <v>23</v>
          </cell>
        </row>
        <row r="624">
          <cell r="Z624">
            <v>96.265005</v>
          </cell>
        </row>
        <row r="625">
          <cell r="A625">
            <v>620</v>
          </cell>
          <cell r="B625" t="str">
            <v>1008020017</v>
          </cell>
        </row>
        <row r="625">
          <cell r="D625" t="str">
            <v>暗装三联开关</v>
          </cell>
        </row>
        <row r="625">
          <cell r="G625" t="str">
            <v>件</v>
          </cell>
        </row>
        <row r="625">
          <cell r="I625">
            <v>9</v>
          </cell>
          <cell r="J625">
            <v>121.43</v>
          </cell>
        </row>
        <row r="625">
          <cell r="O625">
            <v>9</v>
          </cell>
        </row>
        <row r="625">
          <cell r="Z625">
            <v>60.714999</v>
          </cell>
        </row>
        <row r="626">
          <cell r="A626">
            <v>621</v>
          </cell>
          <cell r="B626" t="str">
            <v>1008020024</v>
          </cell>
        </row>
        <row r="626">
          <cell r="D626" t="str">
            <v>防爆单极开关</v>
          </cell>
        </row>
        <row r="626">
          <cell r="G626" t="str">
            <v>件</v>
          </cell>
        </row>
        <row r="626">
          <cell r="I626">
            <v>1</v>
          </cell>
          <cell r="J626">
            <v>75.21</v>
          </cell>
        </row>
        <row r="626">
          <cell r="O626">
            <v>1</v>
          </cell>
        </row>
        <row r="626">
          <cell r="Z626">
            <v>37.605</v>
          </cell>
        </row>
        <row r="627">
          <cell r="A627">
            <v>622</v>
          </cell>
          <cell r="B627" t="str">
            <v>1008020051</v>
          </cell>
        </row>
        <row r="627">
          <cell r="D627" t="str">
            <v>行程开关</v>
          </cell>
        </row>
        <row r="627">
          <cell r="G627" t="str">
            <v>件</v>
          </cell>
        </row>
        <row r="627">
          <cell r="I627">
            <v>2</v>
          </cell>
          <cell r="J627">
            <v>47.79</v>
          </cell>
        </row>
        <row r="627">
          <cell r="O627">
            <v>2</v>
          </cell>
        </row>
        <row r="627">
          <cell r="Z627">
            <v>23.895</v>
          </cell>
        </row>
        <row r="628">
          <cell r="A628">
            <v>623</v>
          </cell>
          <cell r="B628" t="str">
            <v>1008020073</v>
          </cell>
        </row>
        <row r="628">
          <cell r="D628" t="str">
            <v>接近开关</v>
          </cell>
        </row>
        <row r="628">
          <cell r="G628" t="str">
            <v>件</v>
          </cell>
        </row>
        <row r="628">
          <cell r="I628">
            <v>4</v>
          </cell>
          <cell r="J628">
            <v>207.16</v>
          </cell>
        </row>
        <row r="628">
          <cell r="O628">
            <v>0</v>
          </cell>
        </row>
        <row r="628">
          <cell r="Z628">
            <v>0</v>
          </cell>
        </row>
        <row r="629">
          <cell r="A629">
            <v>624</v>
          </cell>
          <cell r="B629" t="str">
            <v>1008020115</v>
          </cell>
        </row>
        <row r="629">
          <cell r="D629" t="str">
            <v>漏电开关</v>
          </cell>
          <cell r="E629" t="str">
            <v>1P+1N 20A</v>
          </cell>
        </row>
        <row r="629">
          <cell r="G629" t="str">
            <v>个</v>
          </cell>
        </row>
        <row r="629">
          <cell r="I629">
            <v>4</v>
          </cell>
          <cell r="J629">
            <v>272.42</v>
          </cell>
        </row>
        <row r="629">
          <cell r="O629">
            <v>4</v>
          </cell>
        </row>
        <row r="629">
          <cell r="Z629">
            <v>136.21</v>
          </cell>
        </row>
        <row r="630">
          <cell r="A630">
            <v>625</v>
          </cell>
          <cell r="B630" t="str">
            <v>1008020121</v>
          </cell>
        </row>
        <row r="630">
          <cell r="D630" t="str">
            <v>二位开关</v>
          </cell>
          <cell r="E630" t="str">
            <v>澳标10A</v>
          </cell>
        </row>
        <row r="630">
          <cell r="G630" t="str">
            <v>个</v>
          </cell>
        </row>
        <row r="630">
          <cell r="I630">
            <v>79</v>
          </cell>
          <cell r="J630">
            <v>1464.98</v>
          </cell>
        </row>
        <row r="630">
          <cell r="O630">
            <v>79</v>
          </cell>
        </row>
        <row r="630">
          <cell r="Z630">
            <v>732.4900145</v>
          </cell>
        </row>
        <row r="631">
          <cell r="A631">
            <v>626</v>
          </cell>
          <cell r="B631" t="str">
            <v>1008020122</v>
          </cell>
        </row>
        <row r="631">
          <cell r="D631" t="str">
            <v>三位开关（竖装）</v>
          </cell>
          <cell r="E631" t="str">
            <v>澳标10A</v>
          </cell>
        </row>
        <row r="631">
          <cell r="G631" t="str">
            <v>个</v>
          </cell>
        </row>
        <row r="631">
          <cell r="I631">
            <v>74</v>
          </cell>
          <cell r="J631">
            <v>1478.61</v>
          </cell>
        </row>
        <row r="631">
          <cell r="O631">
            <v>74</v>
          </cell>
        </row>
        <row r="631">
          <cell r="Z631">
            <v>739.304992</v>
          </cell>
        </row>
        <row r="632">
          <cell r="A632">
            <v>627</v>
          </cell>
          <cell r="B632" t="str">
            <v>1008020124</v>
          </cell>
        </row>
        <row r="632">
          <cell r="D632" t="str">
            <v>防水隔离开关</v>
          </cell>
          <cell r="E632" t="str">
            <v>澳标10A</v>
          </cell>
        </row>
        <row r="632">
          <cell r="G632" t="str">
            <v>个</v>
          </cell>
        </row>
        <row r="632">
          <cell r="I632">
            <v>38</v>
          </cell>
          <cell r="J632">
            <v>2593.5</v>
          </cell>
        </row>
        <row r="632">
          <cell r="O632">
            <v>38</v>
          </cell>
        </row>
        <row r="632">
          <cell r="Z632">
            <v>1296.75</v>
          </cell>
        </row>
        <row r="633">
          <cell r="A633">
            <v>628</v>
          </cell>
          <cell r="B633" t="str">
            <v>1008020125</v>
          </cell>
        </row>
        <row r="633">
          <cell r="D633" t="str">
            <v>隔离开关</v>
          </cell>
          <cell r="E633" t="str">
            <v>澳标JVD16-125-1P-100</v>
          </cell>
        </row>
        <row r="633">
          <cell r="G633" t="str">
            <v>个</v>
          </cell>
        </row>
        <row r="633">
          <cell r="I633">
            <v>33</v>
          </cell>
          <cell r="J633">
            <v>1090.91</v>
          </cell>
        </row>
        <row r="633">
          <cell r="O633">
            <v>33</v>
          </cell>
        </row>
        <row r="633">
          <cell r="Z633">
            <v>545.4550035</v>
          </cell>
        </row>
        <row r="634">
          <cell r="A634">
            <v>629</v>
          </cell>
          <cell r="B634" t="str">
            <v>1008020126</v>
          </cell>
        </row>
        <row r="634">
          <cell r="D634" t="str">
            <v>双联双控开关</v>
          </cell>
          <cell r="E634" t="str">
            <v>博泰10A</v>
          </cell>
        </row>
        <row r="634">
          <cell r="G634" t="str">
            <v>个</v>
          </cell>
        </row>
        <row r="634">
          <cell r="I634">
            <v>19</v>
          </cell>
          <cell r="J634">
            <v>161.5</v>
          </cell>
        </row>
        <row r="634">
          <cell r="O634">
            <v>19</v>
          </cell>
        </row>
        <row r="634">
          <cell r="Z634">
            <v>80.75</v>
          </cell>
        </row>
        <row r="635">
          <cell r="A635">
            <v>630</v>
          </cell>
          <cell r="B635" t="str">
            <v>1008020132</v>
          </cell>
        </row>
        <row r="635">
          <cell r="D635" t="str">
            <v>四联开关</v>
          </cell>
          <cell r="E635" t="str">
            <v>耐普10A</v>
          </cell>
        </row>
        <row r="635">
          <cell r="G635" t="str">
            <v>个</v>
          </cell>
        </row>
        <row r="635">
          <cell r="I635">
            <v>2</v>
          </cell>
          <cell r="J635">
            <v>26.76</v>
          </cell>
        </row>
        <row r="635">
          <cell r="O635">
            <v>2</v>
          </cell>
        </row>
        <row r="635">
          <cell r="Z635">
            <v>13.38</v>
          </cell>
        </row>
        <row r="636">
          <cell r="A636">
            <v>631</v>
          </cell>
          <cell r="B636" t="str">
            <v>1008020137</v>
          </cell>
        </row>
        <row r="636">
          <cell r="D636" t="str">
            <v>单联开关</v>
          </cell>
          <cell r="E636" t="str">
            <v>美标；稳不落</v>
          </cell>
        </row>
        <row r="636">
          <cell r="G636" t="str">
            <v>个</v>
          </cell>
        </row>
        <row r="636">
          <cell r="I636">
            <v>4</v>
          </cell>
          <cell r="J636">
            <v>87.32</v>
          </cell>
        </row>
        <row r="636">
          <cell r="O636">
            <v>4</v>
          </cell>
        </row>
        <row r="636">
          <cell r="Z636">
            <v>43.66</v>
          </cell>
        </row>
        <row r="637">
          <cell r="A637">
            <v>632</v>
          </cell>
          <cell r="B637" t="str">
            <v>1008020138</v>
          </cell>
        </row>
        <row r="637">
          <cell r="D637" t="str">
            <v>三联开关</v>
          </cell>
          <cell r="E637" t="str">
            <v>美标；稳不落</v>
          </cell>
        </row>
        <row r="637">
          <cell r="G637" t="str">
            <v>个</v>
          </cell>
        </row>
        <row r="637">
          <cell r="I637">
            <v>4</v>
          </cell>
          <cell r="J637">
            <v>147.5</v>
          </cell>
        </row>
        <row r="637">
          <cell r="O637">
            <v>4</v>
          </cell>
        </row>
        <row r="637">
          <cell r="Z637">
            <v>73.75</v>
          </cell>
        </row>
        <row r="638">
          <cell r="A638">
            <v>633</v>
          </cell>
          <cell r="B638" t="str">
            <v>1008020160</v>
          </cell>
        </row>
        <row r="638">
          <cell r="D638" t="str">
            <v>双联开关</v>
          </cell>
          <cell r="E638" t="str">
            <v>美标</v>
          </cell>
        </row>
        <row r="638">
          <cell r="G638" t="str">
            <v>件</v>
          </cell>
        </row>
        <row r="638">
          <cell r="I638">
            <v>2</v>
          </cell>
          <cell r="J638">
            <v>76.32</v>
          </cell>
        </row>
        <row r="638">
          <cell r="O638">
            <v>2</v>
          </cell>
        </row>
        <row r="638">
          <cell r="Z638">
            <v>38.16</v>
          </cell>
        </row>
        <row r="639">
          <cell r="A639">
            <v>634</v>
          </cell>
          <cell r="B639" t="str">
            <v>1008020169</v>
          </cell>
        </row>
        <row r="639">
          <cell r="D639" t="str">
            <v>一位开关</v>
          </cell>
          <cell r="E639" t="str">
            <v>澳标</v>
          </cell>
        </row>
        <row r="639">
          <cell r="G639" t="str">
            <v>件</v>
          </cell>
        </row>
        <row r="639">
          <cell r="I639">
            <v>18</v>
          </cell>
          <cell r="J639">
            <v>336.33</v>
          </cell>
        </row>
        <row r="639">
          <cell r="O639">
            <v>18</v>
          </cell>
        </row>
        <row r="639">
          <cell r="Z639">
            <v>168.165</v>
          </cell>
        </row>
        <row r="640">
          <cell r="A640">
            <v>635</v>
          </cell>
          <cell r="B640" t="str">
            <v>1008020189</v>
          </cell>
        </row>
        <row r="640">
          <cell r="D640" t="str">
            <v>防水开关</v>
          </cell>
        </row>
        <row r="640">
          <cell r="G640" t="str">
            <v>件</v>
          </cell>
        </row>
        <row r="640">
          <cell r="I640">
            <v>7</v>
          </cell>
          <cell r="J640">
            <v>535.66</v>
          </cell>
        </row>
        <row r="640">
          <cell r="O640">
            <v>7</v>
          </cell>
        </row>
        <row r="640">
          <cell r="Z640">
            <v>267.8299995</v>
          </cell>
        </row>
        <row r="641">
          <cell r="A641">
            <v>636</v>
          </cell>
          <cell r="B641" t="str">
            <v>1008020204</v>
          </cell>
        </row>
        <row r="641">
          <cell r="D641" t="str">
            <v>熔断器开关</v>
          </cell>
          <cell r="E641" t="str">
            <v>XLP000</v>
          </cell>
        </row>
        <row r="641">
          <cell r="G641" t="str">
            <v>个</v>
          </cell>
        </row>
        <row r="641">
          <cell r="I641">
            <v>1</v>
          </cell>
          <cell r="J641">
            <v>341.03</v>
          </cell>
        </row>
        <row r="641">
          <cell r="O641">
            <v>1</v>
          </cell>
        </row>
        <row r="641">
          <cell r="Z641">
            <v>170.515</v>
          </cell>
        </row>
        <row r="642">
          <cell r="A642">
            <v>637</v>
          </cell>
          <cell r="B642" t="str">
            <v>1008030004</v>
          </cell>
        </row>
        <row r="642">
          <cell r="D642" t="str">
            <v>明装三孔插座</v>
          </cell>
          <cell r="E642" t="str">
            <v>16A</v>
          </cell>
        </row>
        <row r="642">
          <cell r="G642" t="str">
            <v>件</v>
          </cell>
        </row>
        <row r="642">
          <cell r="I642">
            <v>56</v>
          </cell>
          <cell r="J642">
            <v>313.39</v>
          </cell>
        </row>
        <row r="642">
          <cell r="O642">
            <v>51</v>
          </cell>
        </row>
        <row r="642">
          <cell r="Z642">
            <v>142.704375</v>
          </cell>
        </row>
        <row r="643">
          <cell r="A643">
            <v>638</v>
          </cell>
          <cell r="B643" t="str">
            <v>1008030005</v>
          </cell>
        </row>
        <row r="643">
          <cell r="D643" t="str">
            <v>明装五孔插座</v>
          </cell>
          <cell r="E643" t="str">
            <v>10A</v>
          </cell>
        </row>
        <row r="643">
          <cell r="G643" t="str">
            <v>件</v>
          </cell>
        </row>
        <row r="643">
          <cell r="I643">
            <v>5</v>
          </cell>
          <cell r="J643">
            <v>36.87</v>
          </cell>
        </row>
        <row r="643">
          <cell r="O643">
            <v>0</v>
          </cell>
        </row>
        <row r="643">
          <cell r="Z643">
            <v>0</v>
          </cell>
        </row>
        <row r="644">
          <cell r="A644">
            <v>639</v>
          </cell>
          <cell r="B644" t="str">
            <v>1008030011</v>
          </cell>
        </row>
        <row r="644">
          <cell r="D644" t="str">
            <v>三孔暗插座</v>
          </cell>
          <cell r="E644" t="str">
            <v>16A</v>
          </cell>
        </row>
        <row r="644">
          <cell r="G644" t="str">
            <v>件</v>
          </cell>
        </row>
        <row r="644">
          <cell r="I644">
            <v>7</v>
          </cell>
          <cell r="J644">
            <v>55.28</v>
          </cell>
        </row>
        <row r="644">
          <cell r="O644">
            <v>7</v>
          </cell>
        </row>
        <row r="644">
          <cell r="Z644">
            <v>27.6400005</v>
          </cell>
        </row>
        <row r="645">
          <cell r="A645">
            <v>640</v>
          </cell>
          <cell r="B645" t="str">
            <v>1008030032</v>
          </cell>
        </row>
        <row r="645">
          <cell r="D645" t="str">
            <v>工业插头插座</v>
          </cell>
          <cell r="E645" t="str">
            <v>3*32A</v>
          </cell>
        </row>
        <row r="645">
          <cell r="G645" t="str">
            <v>套</v>
          </cell>
        </row>
        <row r="645">
          <cell r="I645">
            <v>1</v>
          </cell>
          <cell r="J645">
            <v>21.36</v>
          </cell>
        </row>
        <row r="645">
          <cell r="O645">
            <v>1</v>
          </cell>
        </row>
        <row r="645">
          <cell r="Z645">
            <v>10.68</v>
          </cell>
        </row>
        <row r="646">
          <cell r="A646">
            <v>641</v>
          </cell>
          <cell r="B646" t="str">
            <v>1008030034</v>
          </cell>
        </row>
        <row r="646">
          <cell r="D646" t="str">
            <v>防溅盒</v>
          </cell>
          <cell r="E646" t="str">
            <v>86</v>
          </cell>
        </row>
        <row r="646">
          <cell r="G646" t="str">
            <v>个</v>
          </cell>
        </row>
        <row r="646">
          <cell r="I646">
            <v>228</v>
          </cell>
          <cell r="J646">
            <v>1816.78</v>
          </cell>
        </row>
        <row r="646">
          <cell r="O646">
            <v>228</v>
          </cell>
        </row>
        <row r="646">
          <cell r="Z646">
            <v>908.389962</v>
          </cell>
        </row>
        <row r="647">
          <cell r="A647">
            <v>642</v>
          </cell>
          <cell r="B647" t="str">
            <v>1008030044</v>
          </cell>
        </row>
        <row r="647">
          <cell r="D647" t="str">
            <v>二位开关插座</v>
          </cell>
          <cell r="E647" t="str">
            <v>澳标10A</v>
          </cell>
        </row>
        <row r="647">
          <cell r="G647" t="str">
            <v>个</v>
          </cell>
        </row>
        <row r="647">
          <cell r="I647">
            <v>66</v>
          </cell>
          <cell r="J647">
            <v>1448.67</v>
          </cell>
        </row>
        <row r="647">
          <cell r="O647">
            <v>66</v>
          </cell>
        </row>
        <row r="647">
          <cell r="Z647">
            <v>724.334985</v>
          </cell>
        </row>
        <row r="648">
          <cell r="A648">
            <v>643</v>
          </cell>
          <cell r="B648" t="str">
            <v>1008030045</v>
          </cell>
        </row>
        <row r="648">
          <cell r="D648" t="str">
            <v>一位开关插座</v>
          </cell>
          <cell r="E648" t="str">
            <v>澳标10A</v>
          </cell>
        </row>
        <row r="648">
          <cell r="G648" t="str">
            <v>个</v>
          </cell>
        </row>
        <row r="648">
          <cell r="I648">
            <v>33</v>
          </cell>
          <cell r="J648">
            <v>370.97</v>
          </cell>
        </row>
        <row r="648">
          <cell r="O648">
            <v>33</v>
          </cell>
        </row>
        <row r="648">
          <cell r="Z648">
            <v>185.4849975</v>
          </cell>
        </row>
        <row r="649">
          <cell r="A649">
            <v>644</v>
          </cell>
          <cell r="B649" t="str">
            <v>1008030046</v>
          </cell>
        </row>
        <row r="649">
          <cell r="D649" t="str">
            <v>TVC插座</v>
          </cell>
          <cell r="E649" t="str">
            <v>RF1-35</v>
          </cell>
        </row>
        <row r="649">
          <cell r="G649" t="str">
            <v>个</v>
          </cell>
        </row>
        <row r="649">
          <cell r="I649">
            <v>50</v>
          </cell>
          <cell r="J649">
            <v>465.81</v>
          </cell>
        </row>
        <row r="649">
          <cell r="O649">
            <v>50</v>
          </cell>
        </row>
        <row r="649">
          <cell r="Z649">
            <v>232.905</v>
          </cell>
        </row>
        <row r="650">
          <cell r="A650">
            <v>645</v>
          </cell>
          <cell r="B650" t="str">
            <v>1008030047</v>
          </cell>
        </row>
        <row r="650">
          <cell r="D650" t="str">
            <v>防水插座</v>
          </cell>
          <cell r="E650" t="str">
            <v>澳标10A</v>
          </cell>
        </row>
        <row r="650">
          <cell r="G650" t="str">
            <v>个</v>
          </cell>
        </row>
        <row r="650">
          <cell r="I650">
            <v>10</v>
          </cell>
          <cell r="J650">
            <v>563.8</v>
          </cell>
        </row>
        <row r="650">
          <cell r="O650">
            <v>10</v>
          </cell>
        </row>
        <row r="650">
          <cell r="Z650">
            <v>281.9</v>
          </cell>
        </row>
        <row r="651">
          <cell r="A651">
            <v>646</v>
          </cell>
          <cell r="B651" t="str">
            <v>1008030061</v>
          </cell>
        </row>
        <row r="651">
          <cell r="D651" t="str">
            <v>四孔插座</v>
          </cell>
          <cell r="E651" t="str">
            <v>美的奇胜，25A</v>
          </cell>
        </row>
        <row r="651">
          <cell r="G651" t="str">
            <v>个</v>
          </cell>
        </row>
        <row r="651">
          <cell r="I651">
            <v>10</v>
          </cell>
          <cell r="J651">
            <v>220.44</v>
          </cell>
        </row>
        <row r="651">
          <cell r="O651">
            <v>10</v>
          </cell>
        </row>
        <row r="651">
          <cell r="Z651">
            <v>110.22</v>
          </cell>
        </row>
        <row r="652">
          <cell r="A652">
            <v>647</v>
          </cell>
          <cell r="B652" t="str">
            <v>1008030065</v>
          </cell>
        </row>
        <row r="652">
          <cell r="D652" t="str">
            <v>二位插座</v>
          </cell>
          <cell r="E652" t="str">
            <v>意标</v>
          </cell>
        </row>
        <row r="652">
          <cell r="G652" t="str">
            <v>件</v>
          </cell>
        </row>
        <row r="652">
          <cell r="I652">
            <v>31</v>
          </cell>
          <cell r="J652">
            <v>783.65</v>
          </cell>
        </row>
        <row r="652">
          <cell r="O652">
            <v>31</v>
          </cell>
        </row>
        <row r="652">
          <cell r="Z652">
            <v>391.824996</v>
          </cell>
        </row>
        <row r="653">
          <cell r="A653">
            <v>648</v>
          </cell>
          <cell r="B653" t="str">
            <v>1008030066</v>
          </cell>
        </row>
        <row r="653">
          <cell r="D653" t="str">
            <v>一位插座</v>
          </cell>
          <cell r="E653" t="str">
            <v>意标</v>
          </cell>
        </row>
        <row r="653">
          <cell r="G653" t="str">
            <v>件</v>
          </cell>
        </row>
        <row r="653">
          <cell r="I653">
            <v>110</v>
          </cell>
          <cell r="J653">
            <v>1671.94</v>
          </cell>
        </row>
        <row r="653">
          <cell r="O653">
            <v>48</v>
          </cell>
        </row>
        <row r="653">
          <cell r="Z653">
            <v>364.78692</v>
          </cell>
        </row>
        <row r="654">
          <cell r="A654">
            <v>649</v>
          </cell>
          <cell r="B654" t="str">
            <v>1008030070</v>
          </cell>
        </row>
        <row r="654">
          <cell r="D654" t="str">
            <v>万能五孔插座</v>
          </cell>
          <cell r="E654" t="str">
            <v>卡西洛</v>
          </cell>
        </row>
        <row r="654">
          <cell r="G654" t="str">
            <v>件</v>
          </cell>
        </row>
        <row r="654">
          <cell r="I654">
            <v>9</v>
          </cell>
          <cell r="J654">
            <v>97.17</v>
          </cell>
        </row>
        <row r="654">
          <cell r="O654">
            <v>9</v>
          </cell>
        </row>
        <row r="654">
          <cell r="Z654">
            <v>48.5850015</v>
          </cell>
        </row>
        <row r="655">
          <cell r="A655">
            <v>650</v>
          </cell>
          <cell r="B655" t="str">
            <v>1008030074</v>
          </cell>
        </row>
        <row r="655">
          <cell r="D655" t="str">
            <v>防水地插</v>
          </cell>
        </row>
        <row r="655">
          <cell r="G655" t="str">
            <v>件</v>
          </cell>
        </row>
        <row r="655">
          <cell r="I655">
            <v>1</v>
          </cell>
          <cell r="J655">
            <v>26.25</v>
          </cell>
        </row>
        <row r="655">
          <cell r="O655">
            <v>1</v>
          </cell>
        </row>
        <row r="655">
          <cell r="Z655">
            <v>13.125</v>
          </cell>
        </row>
        <row r="656">
          <cell r="A656">
            <v>651</v>
          </cell>
          <cell r="B656" t="str">
            <v>1008030088</v>
          </cell>
        </row>
        <row r="656">
          <cell r="D656" t="str">
            <v>工业插座</v>
          </cell>
        </row>
        <row r="656">
          <cell r="G656" t="str">
            <v>件</v>
          </cell>
        </row>
        <row r="656">
          <cell r="I656">
            <v>4</v>
          </cell>
          <cell r="J656">
            <v>95.58</v>
          </cell>
        </row>
        <row r="656">
          <cell r="O656">
            <v>4</v>
          </cell>
        </row>
        <row r="656">
          <cell r="Z656">
            <v>47.79</v>
          </cell>
        </row>
        <row r="657">
          <cell r="A657">
            <v>652</v>
          </cell>
          <cell r="B657" t="str">
            <v>1008030091</v>
          </cell>
        </row>
        <row r="657">
          <cell r="D657" t="str">
            <v>网络电话插座</v>
          </cell>
          <cell r="E657" t="str">
            <v>澳标</v>
          </cell>
        </row>
        <row r="657">
          <cell r="G657" t="str">
            <v>件</v>
          </cell>
        </row>
        <row r="657">
          <cell r="I657">
            <v>3</v>
          </cell>
          <cell r="J657">
            <v>29.23</v>
          </cell>
        </row>
        <row r="657">
          <cell r="O657">
            <v>3</v>
          </cell>
        </row>
        <row r="657">
          <cell r="Z657">
            <v>14.6149995</v>
          </cell>
        </row>
        <row r="658">
          <cell r="A658">
            <v>653</v>
          </cell>
          <cell r="B658" t="str">
            <v>1008030092</v>
          </cell>
        </row>
        <row r="658">
          <cell r="D658" t="str">
            <v>明装电视插座</v>
          </cell>
        </row>
        <row r="658">
          <cell r="G658" t="str">
            <v>件</v>
          </cell>
        </row>
        <row r="658">
          <cell r="I658">
            <v>71</v>
          </cell>
          <cell r="J658">
            <v>781</v>
          </cell>
        </row>
        <row r="658">
          <cell r="O658">
            <v>71</v>
          </cell>
        </row>
        <row r="658">
          <cell r="Z658">
            <v>390.5</v>
          </cell>
        </row>
        <row r="659">
          <cell r="A659">
            <v>654</v>
          </cell>
          <cell r="B659" t="str">
            <v>1008030093</v>
          </cell>
        </row>
        <row r="659">
          <cell r="D659" t="str">
            <v>明装电脑插座</v>
          </cell>
        </row>
        <row r="659">
          <cell r="G659" t="str">
            <v>件</v>
          </cell>
        </row>
        <row r="659">
          <cell r="I659">
            <v>33</v>
          </cell>
          <cell r="J659">
            <v>363</v>
          </cell>
        </row>
        <row r="659">
          <cell r="O659">
            <v>33</v>
          </cell>
        </row>
        <row r="659">
          <cell r="Z659">
            <v>181.5</v>
          </cell>
        </row>
        <row r="660">
          <cell r="A660">
            <v>655</v>
          </cell>
          <cell r="B660" t="str">
            <v>1008030094</v>
          </cell>
        </row>
        <row r="660">
          <cell r="D660" t="str">
            <v>暗装电脑电话插座</v>
          </cell>
        </row>
        <row r="660">
          <cell r="G660" t="str">
            <v>件</v>
          </cell>
        </row>
        <row r="660">
          <cell r="I660">
            <v>19</v>
          </cell>
          <cell r="J660">
            <v>347.05</v>
          </cell>
        </row>
        <row r="660">
          <cell r="O660">
            <v>19</v>
          </cell>
        </row>
        <row r="660">
          <cell r="Z660">
            <v>173.5249955</v>
          </cell>
        </row>
        <row r="661">
          <cell r="A661">
            <v>656</v>
          </cell>
          <cell r="B661" t="str">
            <v>1008030095</v>
          </cell>
        </row>
        <row r="661">
          <cell r="D661" t="str">
            <v>明装电脑电话插座</v>
          </cell>
        </row>
        <row r="661">
          <cell r="G661" t="str">
            <v>件</v>
          </cell>
        </row>
        <row r="661">
          <cell r="I661">
            <v>5</v>
          </cell>
          <cell r="J661">
            <v>75</v>
          </cell>
        </row>
        <row r="661">
          <cell r="O661">
            <v>5</v>
          </cell>
        </row>
        <row r="661">
          <cell r="Z661">
            <v>37.5</v>
          </cell>
        </row>
        <row r="662">
          <cell r="A662">
            <v>657</v>
          </cell>
          <cell r="B662" t="str">
            <v>1008030096</v>
          </cell>
        </row>
        <row r="662">
          <cell r="D662" t="str">
            <v>明装双电话插座</v>
          </cell>
        </row>
        <row r="662">
          <cell r="G662" t="str">
            <v>件</v>
          </cell>
        </row>
        <row r="662">
          <cell r="I662">
            <v>3</v>
          </cell>
          <cell r="J662">
            <v>45</v>
          </cell>
        </row>
        <row r="662">
          <cell r="O662">
            <v>3</v>
          </cell>
        </row>
        <row r="662">
          <cell r="Z662">
            <v>22.5</v>
          </cell>
        </row>
        <row r="663">
          <cell r="A663">
            <v>658</v>
          </cell>
          <cell r="B663" t="str">
            <v>1008030097</v>
          </cell>
        </row>
        <row r="663">
          <cell r="D663" t="str">
            <v>暗装双电话插座</v>
          </cell>
        </row>
        <row r="663">
          <cell r="G663" t="str">
            <v>件</v>
          </cell>
        </row>
        <row r="663">
          <cell r="I663">
            <v>2</v>
          </cell>
          <cell r="J663">
            <v>30</v>
          </cell>
        </row>
        <row r="663">
          <cell r="O663">
            <v>2</v>
          </cell>
        </row>
        <row r="663">
          <cell r="Z663">
            <v>15</v>
          </cell>
        </row>
        <row r="664">
          <cell r="A664">
            <v>659</v>
          </cell>
          <cell r="B664" t="str">
            <v>1008030098</v>
          </cell>
        </row>
        <row r="664">
          <cell r="D664" t="str">
            <v>暗装电话电脑插座</v>
          </cell>
        </row>
        <row r="664">
          <cell r="G664" t="str">
            <v>件</v>
          </cell>
        </row>
        <row r="664">
          <cell r="I664">
            <v>1</v>
          </cell>
          <cell r="J664">
            <v>47.01</v>
          </cell>
        </row>
        <row r="664">
          <cell r="O664">
            <v>1</v>
          </cell>
        </row>
        <row r="664">
          <cell r="Z664">
            <v>23.505</v>
          </cell>
        </row>
        <row r="665">
          <cell r="A665">
            <v>660</v>
          </cell>
          <cell r="B665" t="str">
            <v>1008030099</v>
          </cell>
        </row>
        <row r="665">
          <cell r="D665" t="str">
            <v>暗装电脑插座</v>
          </cell>
        </row>
        <row r="665">
          <cell r="G665" t="str">
            <v>件</v>
          </cell>
        </row>
        <row r="665">
          <cell r="I665">
            <v>2</v>
          </cell>
          <cell r="J665">
            <v>192.75</v>
          </cell>
        </row>
        <row r="665">
          <cell r="O665">
            <v>2</v>
          </cell>
        </row>
        <row r="665">
          <cell r="Z665">
            <v>96.375</v>
          </cell>
        </row>
        <row r="666">
          <cell r="A666">
            <v>661</v>
          </cell>
          <cell r="B666" t="str">
            <v>1008030100</v>
          </cell>
        </row>
        <row r="666">
          <cell r="D666" t="str">
            <v>双网线插座</v>
          </cell>
          <cell r="E666" t="str">
            <v>澳标</v>
          </cell>
        </row>
        <row r="666">
          <cell r="G666" t="str">
            <v>件</v>
          </cell>
        </row>
        <row r="666">
          <cell r="I666">
            <v>4</v>
          </cell>
          <cell r="J666">
            <v>100</v>
          </cell>
        </row>
        <row r="666">
          <cell r="O666">
            <v>4</v>
          </cell>
        </row>
        <row r="666">
          <cell r="Z666">
            <v>50</v>
          </cell>
        </row>
        <row r="667">
          <cell r="A667">
            <v>662</v>
          </cell>
          <cell r="B667" t="str">
            <v>1008030101</v>
          </cell>
        </row>
        <row r="667">
          <cell r="D667" t="str">
            <v>网线插座</v>
          </cell>
          <cell r="E667" t="str">
            <v>澳标</v>
          </cell>
        </row>
        <row r="667">
          <cell r="G667" t="str">
            <v>件</v>
          </cell>
        </row>
        <row r="667">
          <cell r="I667">
            <v>2</v>
          </cell>
          <cell r="J667">
            <v>39.81</v>
          </cell>
        </row>
        <row r="667">
          <cell r="O667">
            <v>2</v>
          </cell>
        </row>
        <row r="667">
          <cell r="Z667">
            <v>19.905</v>
          </cell>
        </row>
        <row r="668">
          <cell r="A668">
            <v>663</v>
          </cell>
          <cell r="B668" t="str">
            <v>1008030102</v>
          </cell>
        </row>
        <row r="668">
          <cell r="D668" t="str">
            <v>明装电话插座</v>
          </cell>
        </row>
        <row r="668">
          <cell r="G668" t="str">
            <v>件</v>
          </cell>
        </row>
        <row r="668">
          <cell r="I668">
            <v>3</v>
          </cell>
          <cell r="J668">
            <v>60</v>
          </cell>
        </row>
        <row r="668">
          <cell r="O668">
            <v>3</v>
          </cell>
        </row>
        <row r="668">
          <cell r="Z668">
            <v>30</v>
          </cell>
        </row>
        <row r="669">
          <cell r="A669">
            <v>664</v>
          </cell>
          <cell r="B669" t="str">
            <v>1008030103</v>
          </cell>
        </row>
        <row r="669">
          <cell r="D669" t="str">
            <v>暗装二位电脑插座</v>
          </cell>
        </row>
        <row r="669">
          <cell r="G669" t="str">
            <v>件</v>
          </cell>
        </row>
        <row r="669">
          <cell r="I669">
            <v>57</v>
          </cell>
          <cell r="J669">
            <v>1372.84</v>
          </cell>
        </row>
        <row r="669">
          <cell r="O669">
            <v>57</v>
          </cell>
        </row>
        <row r="669">
          <cell r="Z669">
            <v>686.419992</v>
          </cell>
        </row>
        <row r="670">
          <cell r="A670">
            <v>665</v>
          </cell>
          <cell r="B670" t="str">
            <v>1008030104</v>
          </cell>
        </row>
        <row r="670">
          <cell r="D670" t="str">
            <v>暗装电视插座</v>
          </cell>
        </row>
        <row r="670">
          <cell r="G670" t="str">
            <v>件</v>
          </cell>
        </row>
        <row r="670">
          <cell r="I670">
            <v>11</v>
          </cell>
          <cell r="J670">
            <v>177.59</v>
          </cell>
        </row>
        <row r="670">
          <cell r="O670">
            <v>11</v>
          </cell>
        </row>
        <row r="670">
          <cell r="Z670">
            <v>88.7949975</v>
          </cell>
        </row>
        <row r="671">
          <cell r="A671">
            <v>666</v>
          </cell>
          <cell r="B671" t="str">
            <v>1008030105</v>
          </cell>
        </row>
        <row r="671">
          <cell r="D671" t="str">
            <v>暗装一开三孔插座</v>
          </cell>
        </row>
        <row r="671">
          <cell r="G671" t="str">
            <v>件</v>
          </cell>
        </row>
        <row r="671">
          <cell r="I671">
            <v>2</v>
          </cell>
          <cell r="J671">
            <v>28.09</v>
          </cell>
        </row>
        <row r="671">
          <cell r="O671">
            <v>2</v>
          </cell>
        </row>
        <row r="671">
          <cell r="Z671">
            <v>14.045</v>
          </cell>
        </row>
        <row r="672">
          <cell r="A672">
            <v>667</v>
          </cell>
          <cell r="B672" t="str">
            <v>1008030107</v>
          </cell>
        </row>
        <row r="672">
          <cell r="D672" t="str">
            <v>双联三孔插座</v>
          </cell>
          <cell r="E672" t="str">
            <v>美标-10A125V</v>
          </cell>
        </row>
        <row r="672">
          <cell r="G672" t="str">
            <v>件</v>
          </cell>
        </row>
        <row r="672">
          <cell r="I672">
            <v>36</v>
          </cell>
          <cell r="J672">
            <v>720</v>
          </cell>
        </row>
        <row r="672">
          <cell r="O672">
            <v>36</v>
          </cell>
        </row>
        <row r="672">
          <cell r="Z672">
            <v>360</v>
          </cell>
        </row>
        <row r="673">
          <cell r="A673">
            <v>668</v>
          </cell>
          <cell r="B673" t="str">
            <v>1008030108</v>
          </cell>
        </row>
        <row r="673">
          <cell r="D673" t="str">
            <v>多功能防水插座</v>
          </cell>
          <cell r="E673" t="str">
            <v>KM-114/16A</v>
          </cell>
        </row>
        <row r="673">
          <cell r="G673" t="str">
            <v>件</v>
          </cell>
        </row>
        <row r="673">
          <cell r="I673">
            <v>14</v>
          </cell>
          <cell r="J673">
            <v>351.15</v>
          </cell>
        </row>
        <row r="673">
          <cell r="O673">
            <v>14</v>
          </cell>
        </row>
        <row r="673">
          <cell r="Z673">
            <v>175.575001</v>
          </cell>
        </row>
        <row r="674">
          <cell r="A674">
            <v>669</v>
          </cell>
          <cell r="B674" t="str">
            <v>1008040010</v>
          </cell>
        </row>
        <row r="674">
          <cell r="D674" t="str">
            <v>三相插头</v>
          </cell>
          <cell r="E674" t="str">
            <v>公牛16A</v>
          </cell>
        </row>
        <row r="674">
          <cell r="G674" t="str">
            <v>个</v>
          </cell>
        </row>
        <row r="674">
          <cell r="I674">
            <v>1</v>
          </cell>
          <cell r="J674">
            <v>6.71</v>
          </cell>
        </row>
        <row r="674">
          <cell r="O674">
            <v>1</v>
          </cell>
        </row>
        <row r="674">
          <cell r="Z674">
            <v>3.355</v>
          </cell>
        </row>
        <row r="675">
          <cell r="A675">
            <v>670</v>
          </cell>
          <cell r="B675" t="str">
            <v>1008040011</v>
          </cell>
        </row>
        <row r="675">
          <cell r="D675" t="str">
            <v>转换插头</v>
          </cell>
        </row>
        <row r="675">
          <cell r="G675" t="str">
            <v>个</v>
          </cell>
        </row>
        <row r="675">
          <cell r="I675">
            <v>2</v>
          </cell>
          <cell r="J675">
            <v>12.8</v>
          </cell>
        </row>
        <row r="675">
          <cell r="O675">
            <v>2</v>
          </cell>
        </row>
        <row r="675">
          <cell r="Z675">
            <v>6.4</v>
          </cell>
        </row>
        <row r="676">
          <cell r="A676">
            <v>671</v>
          </cell>
          <cell r="B676" t="str">
            <v>1008040015</v>
          </cell>
        </row>
        <row r="676">
          <cell r="D676" t="str">
            <v>电焊机快速插头</v>
          </cell>
        </row>
        <row r="676">
          <cell r="G676" t="str">
            <v>件</v>
          </cell>
        </row>
        <row r="676">
          <cell r="I676">
            <v>4</v>
          </cell>
          <cell r="J676">
            <v>113.46</v>
          </cell>
        </row>
        <row r="676">
          <cell r="O676">
            <v>4</v>
          </cell>
        </row>
        <row r="676">
          <cell r="Z676">
            <v>56.73</v>
          </cell>
        </row>
        <row r="677">
          <cell r="A677">
            <v>672</v>
          </cell>
          <cell r="B677" t="str">
            <v>1009010016</v>
          </cell>
        </row>
        <row r="677">
          <cell r="D677" t="str">
            <v>等电位盒</v>
          </cell>
        </row>
        <row r="677">
          <cell r="G677" t="str">
            <v>件</v>
          </cell>
        </row>
        <row r="677">
          <cell r="I677">
            <v>3</v>
          </cell>
          <cell r="J677">
            <v>94.87</v>
          </cell>
        </row>
        <row r="677">
          <cell r="O677">
            <v>3</v>
          </cell>
        </row>
        <row r="677">
          <cell r="Z677">
            <v>47.4349995</v>
          </cell>
        </row>
        <row r="678">
          <cell r="A678">
            <v>673</v>
          </cell>
          <cell r="B678" t="str">
            <v>1009010020</v>
          </cell>
        </row>
        <row r="678">
          <cell r="D678" t="str">
            <v>总等电位箱</v>
          </cell>
        </row>
        <row r="678">
          <cell r="G678" t="str">
            <v>件</v>
          </cell>
        </row>
        <row r="678">
          <cell r="I678">
            <v>6</v>
          </cell>
          <cell r="J678">
            <v>1883.12</v>
          </cell>
        </row>
        <row r="678">
          <cell r="O678">
            <v>0</v>
          </cell>
        </row>
        <row r="678">
          <cell r="Z678">
            <v>0</v>
          </cell>
        </row>
        <row r="679">
          <cell r="A679">
            <v>674</v>
          </cell>
          <cell r="B679" t="str">
            <v>1009050004</v>
          </cell>
        </row>
        <row r="679">
          <cell r="D679" t="str">
            <v>PVC管</v>
          </cell>
          <cell r="E679" t="str">
            <v>φ32mm</v>
          </cell>
        </row>
        <row r="679">
          <cell r="G679" t="str">
            <v>米</v>
          </cell>
        </row>
        <row r="679">
          <cell r="I679">
            <v>6</v>
          </cell>
          <cell r="J679">
            <v>8.41</v>
          </cell>
        </row>
        <row r="679">
          <cell r="O679">
            <v>6</v>
          </cell>
        </row>
        <row r="679">
          <cell r="Z679">
            <v>4.205001</v>
          </cell>
        </row>
        <row r="680">
          <cell r="A680">
            <v>675</v>
          </cell>
          <cell r="B680" t="str">
            <v>1009060004</v>
          </cell>
        </row>
        <row r="680">
          <cell r="D680" t="str">
            <v>碘钨灯架</v>
          </cell>
        </row>
        <row r="680">
          <cell r="G680" t="str">
            <v>件</v>
          </cell>
        </row>
        <row r="680">
          <cell r="I680">
            <v>5</v>
          </cell>
          <cell r="J680">
            <v>36.59</v>
          </cell>
        </row>
        <row r="680">
          <cell r="O680">
            <v>5</v>
          </cell>
        </row>
        <row r="680">
          <cell r="Z680">
            <v>18.295</v>
          </cell>
        </row>
        <row r="681">
          <cell r="A681">
            <v>676</v>
          </cell>
          <cell r="B681" t="str">
            <v>1009060007</v>
          </cell>
        </row>
        <row r="681">
          <cell r="D681" t="str">
            <v>格栅日光灯</v>
          </cell>
          <cell r="E681" t="str">
            <v>2*40W</v>
          </cell>
        </row>
        <row r="681">
          <cell r="G681" t="str">
            <v>件</v>
          </cell>
        </row>
        <row r="681">
          <cell r="I681">
            <v>6</v>
          </cell>
          <cell r="J681">
            <v>971.97</v>
          </cell>
        </row>
        <row r="681">
          <cell r="O681">
            <v>6</v>
          </cell>
        </row>
        <row r="681">
          <cell r="Z681">
            <v>485.985</v>
          </cell>
        </row>
        <row r="682">
          <cell r="A682">
            <v>677</v>
          </cell>
          <cell r="B682" t="str">
            <v>1009060034</v>
          </cell>
        </row>
        <row r="682">
          <cell r="D682" t="str">
            <v>应急灯</v>
          </cell>
        </row>
        <row r="682">
          <cell r="G682" t="str">
            <v>件</v>
          </cell>
        </row>
        <row r="682">
          <cell r="I682">
            <v>33</v>
          </cell>
          <cell r="J682">
            <v>1007.23</v>
          </cell>
        </row>
        <row r="682">
          <cell r="O682">
            <v>29</v>
          </cell>
        </row>
        <row r="682">
          <cell r="Z682">
            <v>442.5707545</v>
          </cell>
        </row>
        <row r="683">
          <cell r="A683">
            <v>678</v>
          </cell>
          <cell r="B683" t="str">
            <v>1009060040</v>
          </cell>
        </row>
        <row r="683">
          <cell r="D683" t="str">
            <v>防爆灯</v>
          </cell>
        </row>
        <row r="683">
          <cell r="G683" t="str">
            <v>件</v>
          </cell>
        </row>
        <row r="683">
          <cell r="I683">
            <v>1</v>
          </cell>
          <cell r="J683">
            <v>82.76</v>
          </cell>
        </row>
        <row r="683">
          <cell r="O683">
            <v>1</v>
          </cell>
        </row>
        <row r="683">
          <cell r="Z683">
            <v>41.38</v>
          </cell>
        </row>
        <row r="684">
          <cell r="A684">
            <v>679</v>
          </cell>
          <cell r="B684" t="str">
            <v>1009060051</v>
          </cell>
        </row>
        <row r="684">
          <cell r="D684" t="str">
            <v>灯泡</v>
          </cell>
          <cell r="E684" t="str">
            <v>60W</v>
          </cell>
        </row>
        <row r="684">
          <cell r="G684" t="str">
            <v>件</v>
          </cell>
        </row>
        <row r="684">
          <cell r="I684">
            <v>11</v>
          </cell>
          <cell r="J684">
            <v>20.14</v>
          </cell>
        </row>
        <row r="684">
          <cell r="O684">
            <v>10</v>
          </cell>
        </row>
        <row r="684">
          <cell r="Z684">
            <v>9.154545</v>
          </cell>
        </row>
        <row r="685">
          <cell r="A685">
            <v>680</v>
          </cell>
          <cell r="B685" t="str">
            <v>1009060057</v>
          </cell>
        </row>
        <row r="685">
          <cell r="D685" t="str">
            <v>碘钨灯管</v>
          </cell>
          <cell r="E685" t="str">
            <v>1000W</v>
          </cell>
        </row>
        <row r="685">
          <cell r="G685" t="str">
            <v>件</v>
          </cell>
        </row>
        <row r="685">
          <cell r="I685">
            <v>22</v>
          </cell>
          <cell r="J685">
            <v>52.77</v>
          </cell>
        </row>
        <row r="685">
          <cell r="O685">
            <v>18</v>
          </cell>
        </row>
        <row r="685">
          <cell r="Z685">
            <v>21.587724</v>
          </cell>
        </row>
        <row r="686">
          <cell r="A686">
            <v>681</v>
          </cell>
          <cell r="B686" t="str">
            <v>1009060068</v>
          </cell>
        </row>
        <row r="686">
          <cell r="D686" t="str">
            <v>镇流器</v>
          </cell>
        </row>
        <row r="686">
          <cell r="G686" t="str">
            <v>件</v>
          </cell>
        </row>
        <row r="686">
          <cell r="I686">
            <v>8</v>
          </cell>
          <cell r="J686">
            <v>753.03</v>
          </cell>
        </row>
        <row r="686">
          <cell r="O686">
            <v>8</v>
          </cell>
        </row>
        <row r="686">
          <cell r="Z686">
            <v>376.515</v>
          </cell>
        </row>
        <row r="687">
          <cell r="A687">
            <v>682</v>
          </cell>
          <cell r="B687" t="str">
            <v>1009060074</v>
          </cell>
        </row>
        <row r="687">
          <cell r="D687" t="str">
            <v>灯泡</v>
          </cell>
          <cell r="E687" t="str">
            <v>40W</v>
          </cell>
        </row>
        <row r="687">
          <cell r="G687" t="str">
            <v>件</v>
          </cell>
        </row>
        <row r="687">
          <cell r="I687">
            <v>9</v>
          </cell>
          <cell r="J687">
            <v>112.63</v>
          </cell>
        </row>
        <row r="687">
          <cell r="O687">
            <v>9</v>
          </cell>
        </row>
        <row r="687">
          <cell r="Z687">
            <v>56.314998</v>
          </cell>
        </row>
        <row r="688">
          <cell r="A688">
            <v>683</v>
          </cell>
          <cell r="B688" t="str">
            <v>1009060123</v>
          </cell>
        </row>
        <row r="688">
          <cell r="D688" t="str">
            <v>工作灯</v>
          </cell>
        </row>
        <row r="688">
          <cell r="G688" t="str">
            <v>件</v>
          </cell>
        </row>
        <row r="688">
          <cell r="I688">
            <v>0</v>
          </cell>
          <cell r="J688">
            <v>5.6</v>
          </cell>
        </row>
        <row r="688">
          <cell r="O688">
            <v>0</v>
          </cell>
        </row>
        <row r="688">
          <cell r="Z688">
            <v>0</v>
          </cell>
        </row>
        <row r="689">
          <cell r="A689">
            <v>684</v>
          </cell>
          <cell r="B689" t="str">
            <v>1009060127</v>
          </cell>
        </row>
        <row r="689">
          <cell r="D689" t="str">
            <v>LED墙角灯</v>
          </cell>
          <cell r="E689" t="str">
            <v>澳标LX8001-3H</v>
          </cell>
        </row>
        <row r="689">
          <cell r="G689" t="str">
            <v>个</v>
          </cell>
        </row>
        <row r="689">
          <cell r="I689">
            <v>19</v>
          </cell>
          <cell r="J689">
            <v>3404.04</v>
          </cell>
        </row>
        <row r="689">
          <cell r="O689">
            <v>19</v>
          </cell>
        </row>
        <row r="689">
          <cell r="Z689">
            <v>1702.02</v>
          </cell>
        </row>
        <row r="690">
          <cell r="A690">
            <v>685</v>
          </cell>
          <cell r="B690" t="str">
            <v>1009060128</v>
          </cell>
        </row>
        <row r="690">
          <cell r="D690" t="str">
            <v>感应灯</v>
          </cell>
          <cell r="E690" t="str">
            <v>澳标220V</v>
          </cell>
        </row>
        <row r="690">
          <cell r="G690" t="str">
            <v>个</v>
          </cell>
        </row>
        <row r="690">
          <cell r="I690">
            <v>38</v>
          </cell>
          <cell r="J690">
            <v>2838.6</v>
          </cell>
        </row>
        <row r="690">
          <cell r="O690">
            <v>38</v>
          </cell>
        </row>
        <row r="690">
          <cell r="Z690">
            <v>1419.3</v>
          </cell>
        </row>
        <row r="691">
          <cell r="A691">
            <v>686</v>
          </cell>
          <cell r="B691" t="str">
            <v>1009060129</v>
          </cell>
        </row>
        <row r="691">
          <cell r="D691" t="str">
            <v>吸顶灯</v>
          </cell>
          <cell r="E691" t="str">
            <v>澳标32W</v>
          </cell>
        </row>
        <row r="691">
          <cell r="G691" t="str">
            <v>个</v>
          </cell>
        </row>
        <row r="691">
          <cell r="I691">
            <v>5</v>
          </cell>
          <cell r="J691">
            <v>829.3</v>
          </cell>
        </row>
        <row r="691">
          <cell r="O691">
            <v>5</v>
          </cell>
        </row>
        <row r="691">
          <cell r="Z691">
            <v>414.65</v>
          </cell>
        </row>
        <row r="692">
          <cell r="A692">
            <v>687</v>
          </cell>
          <cell r="B692" t="str">
            <v>1009060135</v>
          </cell>
        </row>
        <row r="692">
          <cell r="D692" t="str">
            <v>LED筒灯</v>
          </cell>
          <cell r="E692" t="str">
            <v>澳标10W-2</v>
          </cell>
        </row>
        <row r="692">
          <cell r="G692" t="str">
            <v>个</v>
          </cell>
        </row>
        <row r="692">
          <cell r="I692">
            <v>170</v>
          </cell>
          <cell r="J692">
            <v>16831.39</v>
          </cell>
        </row>
        <row r="692">
          <cell r="O692">
            <v>170</v>
          </cell>
        </row>
        <row r="692">
          <cell r="Z692">
            <v>8415.69496</v>
          </cell>
        </row>
        <row r="693">
          <cell r="A693">
            <v>688</v>
          </cell>
          <cell r="B693" t="str">
            <v>1009060138</v>
          </cell>
        </row>
        <row r="693">
          <cell r="D693" t="str">
            <v>床头灯</v>
          </cell>
          <cell r="E693" t="str">
            <v>誉和照明</v>
          </cell>
        </row>
        <row r="693">
          <cell r="G693" t="str">
            <v>个</v>
          </cell>
        </row>
        <row r="693">
          <cell r="I693">
            <v>2</v>
          </cell>
          <cell r="J693">
            <v>140</v>
          </cell>
        </row>
        <row r="693">
          <cell r="O693">
            <v>2</v>
          </cell>
        </row>
        <row r="693">
          <cell r="Z693">
            <v>70</v>
          </cell>
        </row>
        <row r="694">
          <cell r="A694">
            <v>689</v>
          </cell>
          <cell r="B694" t="str">
            <v>1009060139</v>
          </cell>
        </row>
        <row r="694">
          <cell r="D694" t="str">
            <v>壁灯</v>
          </cell>
          <cell r="E694" t="str">
            <v>球形</v>
          </cell>
        </row>
        <row r="694">
          <cell r="G694" t="str">
            <v>个</v>
          </cell>
        </row>
        <row r="694">
          <cell r="I694">
            <v>8</v>
          </cell>
          <cell r="J694">
            <v>676.66</v>
          </cell>
        </row>
        <row r="694">
          <cell r="O694">
            <v>8</v>
          </cell>
        </row>
        <row r="694">
          <cell r="Z694">
            <v>338.33</v>
          </cell>
        </row>
        <row r="695">
          <cell r="A695">
            <v>690</v>
          </cell>
          <cell r="B695" t="str">
            <v>1009060142</v>
          </cell>
        </row>
        <row r="695">
          <cell r="D695" t="str">
            <v>卤化灯管</v>
          </cell>
        </row>
        <row r="695">
          <cell r="G695" t="str">
            <v>个</v>
          </cell>
        </row>
        <row r="695">
          <cell r="I695">
            <v>25</v>
          </cell>
          <cell r="J695">
            <v>1997.87</v>
          </cell>
        </row>
        <row r="695">
          <cell r="O695">
            <v>25</v>
          </cell>
        </row>
        <row r="695">
          <cell r="Z695">
            <v>998.935</v>
          </cell>
        </row>
        <row r="696">
          <cell r="A696">
            <v>691</v>
          </cell>
          <cell r="B696" t="str">
            <v>1009060147</v>
          </cell>
        </row>
        <row r="696">
          <cell r="D696" t="str">
            <v>天花灯</v>
          </cell>
          <cell r="E696" t="str">
            <v>千惠牌；3W</v>
          </cell>
        </row>
        <row r="696">
          <cell r="G696" t="str">
            <v>个</v>
          </cell>
        </row>
        <row r="696">
          <cell r="I696">
            <v>2</v>
          </cell>
          <cell r="J696">
            <v>47.86</v>
          </cell>
        </row>
        <row r="696">
          <cell r="O696">
            <v>2</v>
          </cell>
        </row>
        <row r="696">
          <cell r="Z696">
            <v>23.93</v>
          </cell>
        </row>
        <row r="697">
          <cell r="A697">
            <v>692</v>
          </cell>
          <cell r="B697" t="str">
            <v>1009060148</v>
          </cell>
        </row>
        <row r="697">
          <cell r="D697" t="str">
            <v>天花灯</v>
          </cell>
          <cell r="E697" t="str">
            <v>千惠牌；5W</v>
          </cell>
        </row>
        <row r="697">
          <cell r="G697" t="str">
            <v>个</v>
          </cell>
        </row>
        <row r="697">
          <cell r="I697">
            <v>1</v>
          </cell>
          <cell r="J697">
            <v>41.06</v>
          </cell>
        </row>
        <row r="697">
          <cell r="O697">
            <v>1</v>
          </cell>
        </row>
        <row r="697">
          <cell r="Z697">
            <v>20.53</v>
          </cell>
        </row>
        <row r="698">
          <cell r="A698">
            <v>693</v>
          </cell>
          <cell r="B698" t="str">
            <v>1009060149</v>
          </cell>
        </row>
        <row r="698">
          <cell r="D698" t="str">
            <v>楼梯灯</v>
          </cell>
          <cell r="E698" t="str">
            <v>澳标 5w</v>
          </cell>
        </row>
        <row r="698">
          <cell r="G698" t="str">
            <v>个</v>
          </cell>
        </row>
        <row r="698">
          <cell r="I698">
            <v>4</v>
          </cell>
          <cell r="J698">
            <v>888.88</v>
          </cell>
        </row>
        <row r="698">
          <cell r="O698">
            <v>4</v>
          </cell>
        </row>
        <row r="698">
          <cell r="Z698">
            <v>444.44</v>
          </cell>
        </row>
        <row r="699">
          <cell r="A699">
            <v>694</v>
          </cell>
          <cell r="B699" t="str">
            <v>1009060152</v>
          </cell>
        </row>
        <row r="699">
          <cell r="D699" t="str">
            <v>声控灯</v>
          </cell>
        </row>
        <row r="699">
          <cell r="G699" t="str">
            <v>个</v>
          </cell>
        </row>
        <row r="699">
          <cell r="I699">
            <v>7</v>
          </cell>
          <cell r="J699">
            <v>350</v>
          </cell>
        </row>
        <row r="699">
          <cell r="O699">
            <v>7</v>
          </cell>
        </row>
        <row r="699">
          <cell r="Z699">
            <v>175</v>
          </cell>
        </row>
        <row r="700">
          <cell r="A700">
            <v>695</v>
          </cell>
          <cell r="B700" t="str">
            <v>1009060189</v>
          </cell>
        </row>
        <row r="700">
          <cell r="D700" t="str">
            <v>筒灯</v>
          </cell>
          <cell r="E700" t="str">
            <v>国标</v>
          </cell>
        </row>
        <row r="700">
          <cell r="G700" t="str">
            <v>件</v>
          </cell>
        </row>
        <row r="700">
          <cell r="I700">
            <v>324</v>
          </cell>
          <cell r="J700">
            <v>14289.06</v>
          </cell>
        </row>
        <row r="700">
          <cell r="O700">
            <v>324</v>
          </cell>
        </row>
        <row r="700">
          <cell r="Z700">
            <v>7144.529994</v>
          </cell>
        </row>
        <row r="701">
          <cell r="A701">
            <v>696</v>
          </cell>
          <cell r="B701" t="str">
            <v>1009060190</v>
          </cell>
        </row>
        <row r="701">
          <cell r="D701" t="str">
            <v>防水防尘灯</v>
          </cell>
        </row>
        <row r="701">
          <cell r="G701" t="str">
            <v>件</v>
          </cell>
        </row>
        <row r="701">
          <cell r="I701">
            <v>24</v>
          </cell>
          <cell r="J701">
            <v>1499.87</v>
          </cell>
        </row>
        <row r="701">
          <cell r="O701">
            <v>24</v>
          </cell>
        </row>
        <row r="701">
          <cell r="Z701">
            <v>749.934996</v>
          </cell>
        </row>
        <row r="702">
          <cell r="A702">
            <v>697</v>
          </cell>
          <cell r="B702" t="str">
            <v>1009060192</v>
          </cell>
        </row>
        <row r="702">
          <cell r="D702" t="str">
            <v>射灯轨道</v>
          </cell>
        </row>
        <row r="702">
          <cell r="G702" t="str">
            <v>米</v>
          </cell>
        </row>
        <row r="702">
          <cell r="I702">
            <v>100.2</v>
          </cell>
          <cell r="J702">
            <v>1490.38</v>
          </cell>
        </row>
        <row r="702">
          <cell r="O702">
            <v>100.2</v>
          </cell>
        </row>
        <row r="702">
          <cell r="Z702">
            <v>745.1900052</v>
          </cell>
        </row>
        <row r="703">
          <cell r="A703">
            <v>698</v>
          </cell>
          <cell r="B703" t="str">
            <v>1009060202</v>
          </cell>
        </row>
        <row r="703">
          <cell r="D703" t="str">
            <v>LED灯条</v>
          </cell>
        </row>
        <row r="703">
          <cell r="G703" t="str">
            <v>米</v>
          </cell>
        </row>
        <row r="703">
          <cell r="I703">
            <v>24</v>
          </cell>
          <cell r="J703">
            <v>1137.4</v>
          </cell>
        </row>
        <row r="703">
          <cell r="O703">
            <v>24</v>
          </cell>
        </row>
        <row r="703">
          <cell r="Z703">
            <v>568.700004</v>
          </cell>
        </row>
        <row r="704">
          <cell r="A704">
            <v>699</v>
          </cell>
          <cell r="B704" t="str">
            <v>1009060220</v>
          </cell>
        </row>
        <row r="704">
          <cell r="D704" t="str">
            <v>走廊灯</v>
          </cell>
        </row>
        <row r="704">
          <cell r="G704" t="str">
            <v>件</v>
          </cell>
        </row>
        <row r="704">
          <cell r="I704">
            <v>10</v>
          </cell>
          <cell r="J704">
            <v>559.66</v>
          </cell>
        </row>
        <row r="704">
          <cell r="O704">
            <v>10</v>
          </cell>
        </row>
        <row r="704">
          <cell r="Z704">
            <v>279.83</v>
          </cell>
        </row>
        <row r="705">
          <cell r="A705">
            <v>700</v>
          </cell>
          <cell r="B705" t="str">
            <v>1009060226</v>
          </cell>
        </row>
        <row r="705">
          <cell r="D705" t="str">
            <v>LED投光灯</v>
          </cell>
          <cell r="E705" t="str">
            <v>100W</v>
          </cell>
        </row>
        <row r="705">
          <cell r="G705" t="str">
            <v>个</v>
          </cell>
        </row>
        <row r="705">
          <cell r="I705">
            <v>0</v>
          </cell>
          <cell r="J705">
            <v>38.22</v>
          </cell>
        </row>
        <row r="705">
          <cell r="O705">
            <v>0</v>
          </cell>
        </row>
        <row r="705">
          <cell r="Z705">
            <v>0</v>
          </cell>
        </row>
        <row r="706">
          <cell r="A706">
            <v>701</v>
          </cell>
          <cell r="B706" t="str">
            <v>1010010003</v>
          </cell>
        </row>
        <row r="706">
          <cell r="D706" t="str">
            <v>交流接触器</v>
          </cell>
          <cell r="E706" t="str">
            <v>20A</v>
          </cell>
        </row>
        <row r="706">
          <cell r="G706" t="str">
            <v>件</v>
          </cell>
        </row>
        <row r="706">
          <cell r="I706">
            <v>2</v>
          </cell>
          <cell r="J706">
            <v>70.55</v>
          </cell>
        </row>
        <row r="706">
          <cell r="O706">
            <v>1</v>
          </cell>
        </row>
        <row r="706">
          <cell r="Z706">
            <v>17.6375</v>
          </cell>
        </row>
        <row r="707">
          <cell r="A707">
            <v>702</v>
          </cell>
          <cell r="B707" t="str">
            <v>1010010034</v>
          </cell>
        </row>
        <row r="707">
          <cell r="D707" t="str">
            <v>交流接触器</v>
          </cell>
        </row>
        <row r="707">
          <cell r="G707" t="str">
            <v>件</v>
          </cell>
        </row>
        <row r="707">
          <cell r="I707">
            <v>4</v>
          </cell>
          <cell r="J707">
            <v>1590.46</v>
          </cell>
        </row>
        <row r="707">
          <cell r="O707">
            <v>4</v>
          </cell>
        </row>
        <row r="707">
          <cell r="Z707">
            <v>795.23</v>
          </cell>
        </row>
        <row r="708">
          <cell r="A708">
            <v>703</v>
          </cell>
          <cell r="B708" t="str">
            <v>1010010045</v>
          </cell>
        </row>
        <row r="708">
          <cell r="D708" t="str">
            <v>交流接触器</v>
          </cell>
          <cell r="E708" t="str">
            <v>CJX2-09</v>
          </cell>
        </row>
        <row r="708">
          <cell r="G708" t="str">
            <v>个</v>
          </cell>
        </row>
        <row r="708">
          <cell r="I708">
            <v>1</v>
          </cell>
          <cell r="J708">
            <v>49.56</v>
          </cell>
        </row>
        <row r="708">
          <cell r="O708">
            <v>1</v>
          </cell>
        </row>
        <row r="708">
          <cell r="Z708">
            <v>24.78</v>
          </cell>
        </row>
        <row r="709">
          <cell r="A709">
            <v>704</v>
          </cell>
          <cell r="B709" t="str">
            <v>1010010049</v>
          </cell>
        </row>
        <row r="709">
          <cell r="D709" t="str">
            <v>交流接触器</v>
          </cell>
          <cell r="E709" t="str">
            <v>CJX2-3210</v>
          </cell>
        </row>
        <row r="709">
          <cell r="G709" t="str">
            <v>个</v>
          </cell>
        </row>
        <row r="709">
          <cell r="I709">
            <v>1</v>
          </cell>
          <cell r="J709">
            <v>80</v>
          </cell>
        </row>
        <row r="709">
          <cell r="O709">
            <v>1</v>
          </cell>
        </row>
        <row r="709">
          <cell r="Z709">
            <v>40</v>
          </cell>
        </row>
        <row r="710">
          <cell r="A710">
            <v>705</v>
          </cell>
          <cell r="B710" t="str">
            <v>1010010119</v>
          </cell>
        </row>
        <row r="710">
          <cell r="D710" t="str">
            <v>接触器</v>
          </cell>
          <cell r="E710" t="str">
            <v>CJX2-1201/36V</v>
          </cell>
        </row>
        <row r="710">
          <cell r="G710" t="str">
            <v>个</v>
          </cell>
        </row>
        <row r="710">
          <cell r="I710">
            <v>2</v>
          </cell>
          <cell r="J710">
            <v>139.65</v>
          </cell>
        </row>
        <row r="710">
          <cell r="O710">
            <v>1</v>
          </cell>
        </row>
        <row r="710">
          <cell r="Z710">
            <v>34.9125</v>
          </cell>
        </row>
        <row r="711">
          <cell r="A711">
            <v>706</v>
          </cell>
          <cell r="B711" t="str">
            <v>1010010120</v>
          </cell>
        </row>
        <row r="711">
          <cell r="D711" t="str">
            <v>接触器</v>
          </cell>
          <cell r="E711" t="str">
            <v>CJX2-2501/36V</v>
          </cell>
        </row>
        <row r="711">
          <cell r="G711" t="str">
            <v>个</v>
          </cell>
        </row>
        <row r="711">
          <cell r="I711">
            <v>1</v>
          </cell>
          <cell r="J711">
            <v>81.89</v>
          </cell>
        </row>
        <row r="711">
          <cell r="O711">
            <v>1</v>
          </cell>
        </row>
        <row r="711">
          <cell r="Z711">
            <v>40.945</v>
          </cell>
        </row>
        <row r="712">
          <cell r="A712">
            <v>707</v>
          </cell>
          <cell r="B712" t="str">
            <v>1010010143</v>
          </cell>
        </row>
        <row r="712">
          <cell r="D712" t="str">
            <v>接触器</v>
          </cell>
          <cell r="E712" t="str">
            <v>3TF44 380V </v>
          </cell>
        </row>
        <row r="712">
          <cell r="G712" t="str">
            <v>个</v>
          </cell>
        </row>
        <row r="712">
          <cell r="I712">
            <v>1</v>
          </cell>
          <cell r="J712">
            <v>113.89</v>
          </cell>
        </row>
        <row r="712">
          <cell r="O712">
            <v>1</v>
          </cell>
        </row>
        <row r="712">
          <cell r="Z712">
            <v>56.945</v>
          </cell>
        </row>
        <row r="713">
          <cell r="A713">
            <v>708</v>
          </cell>
          <cell r="B713" t="str">
            <v>1010020002</v>
          </cell>
        </row>
        <row r="713">
          <cell r="D713" t="str">
            <v>断火限位器</v>
          </cell>
          <cell r="E713" t="str">
            <v>LX44-20A</v>
          </cell>
        </row>
        <row r="713">
          <cell r="G713" t="str">
            <v>件</v>
          </cell>
        </row>
        <row r="713">
          <cell r="I713">
            <v>0</v>
          </cell>
          <cell r="J713">
            <v>8.69</v>
          </cell>
        </row>
        <row r="713">
          <cell r="O713">
            <v>0</v>
          </cell>
        </row>
        <row r="713">
          <cell r="Z713">
            <v>0</v>
          </cell>
        </row>
        <row r="714">
          <cell r="A714">
            <v>709</v>
          </cell>
          <cell r="B714" t="str">
            <v>1015020004</v>
          </cell>
        </row>
        <row r="714">
          <cell r="D714" t="str">
            <v>电视分配器</v>
          </cell>
          <cell r="E714" t="str">
            <v>澳标</v>
          </cell>
        </row>
        <row r="714">
          <cell r="G714" t="str">
            <v>个</v>
          </cell>
        </row>
        <row r="714">
          <cell r="I714">
            <v>18</v>
          </cell>
          <cell r="J714">
            <v>700.92</v>
          </cell>
        </row>
        <row r="714">
          <cell r="O714">
            <v>18</v>
          </cell>
        </row>
        <row r="714">
          <cell r="Z714">
            <v>350.46</v>
          </cell>
        </row>
        <row r="715">
          <cell r="A715">
            <v>710</v>
          </cell>
          <cell r="B715" t="str">
            <v>1015020010</v>
          </cell>
        </row>
        <row r="715">
          <cell r="D715" t="str">
            <v>交换机</v>
          </cell>
          <cell r="E715" t="str">
            <v>8口</v>
          </cell>
        </row>
        <row r="715">
          <cell r="G715" t="str">
            <v>台</v>
          </cell>
        </row>
        <row r="715">
          <cell r="I715">
            <v>2</v>
          </cell>
          <cell r="J715">
            <v>120</v>
          </cell>
        </row>
        <row r="715">
          <cell r="O715">
            <v>2</v>
          </cell>
        </row>
        <row r="715">
          <cell r="Z715">
            <v>60</v>
          </cell>
        </row>
        <row r="716">
          <cell r="A716">
            <v>711</v>
          </cell>
          <cell r="B716" t="str">
            <v>1015030008</v>
          </cell>
        </row>
        <row r="716">
          <cell r="D716" t="str">
            <v>多媒体信息箱</v>
          </cell>
        </row>
        <row r="716">
          <cell r="G716" t="str">
            <v>个</v>
          </cell>
        </row>
        <row r="716">
          <cell r="I716">
            <v>5</v>
          </cell>
          <cell r="J716">
            <v>537.87</v>
          </cell>
        </row>
        <row r="716">
          <cell r="O716">
            <v>5</v>
          </cell>
        </row>
        <row r="716">
          <cell r="Z716">
            <v>268.935</v>
          </cell>
        </row>
        <row r="717">
          <cell r="A717">
            <v>712</v>
          </cell>
          <cell r="B717" t="str">
            <v>10260012</v>
          </cell>
        </row>
        <row r="717">
          <cell r="D717" t="str">
            <v>扎带</v>
          </cell>
          <cell r="E717" t="str">
            <v>4*300</v>
          </cell>
        </row>
        <row r="717">
          <cell r="G717" t="str">
            <v>袋</v>
          </cell>
        </row>
        <row r="717">
          <cell r="I717">
            <v>1</v>
          </cell>
          <cell r="J717">
            <v>30.7</v>
          </cell>
        </row>
        <row r="717">
          <cell r="O717">
            <v>1</v>
          </cell>
        </row>
        <row r="717">
          <cell r="Z717">
            <v>15.35</v>
          </cell>
        </row>
        <row r="718">
          <cell r="A718">
            <v>713</v>
          </cell>
          <cell r="B718" t="str">
            <v>10280031</v>
          </cell>
        </row>
        <row r="718">
          <cell r="D718" t="str">
            <v>360度全方位感应器</v>
          </cell>
          <cell r="E718" t="str">
            <v>澳标</v>
          </cell>
        </row>
        <row r="718">
          <cell r="G718" t="str">
            <v>个</v>
          </cell>
        </row>
        <row r="718">
          <cell r="I718">
            <v>37</v>
          </cell>
          <cell r="J718">
            <v>3777.33</v>
          </cell>
        </row>
        <row r="718">
          <cell r="O718">
            <v>37</v>
          </cell>
        </row>
        <row r="718">
          <cell r="Z718">
            <v>1888.665</v>
          </cell>
        </row>
        <row r="719">
          <cell r="A719">
            <v>714</v>
          </cell>
          <cell r="B719" t="str">
            <v>10280032</v>
          </cell>
        </row>
        <row r="719">
          <cell r="D719" t="str">
            <v>互联烟雾探测器</v>
          </cell>
          <cell r="E719" t="str">
            <v>澳标</v>
          </cell>
        </row>
        <row r="719">
          <cell r="G719" t="str">
            <v>个</v>
          </cell>
        </row>
        <row r="719">
          <cell r="I719">
            <v>31</v>
          </cell>
          <cell r="J719">
            <v>3372.74</v>
          </cell>
        </row>
        <row r="719">
          <cell r="O719">
            <v>31</v>
          </cell>
        </row>
        <row r="719">
          <cell r="Z719">
            <v>1686.3700075</v>
          </cell>
        </row>
        <row r="720">
          <cell r="A720">
            <v>715</v>
          </cell>
          <cell r="B720" t="str">
            <v>10300005</v>
          </cell>
        </row>
        <row r="720">
          <cell r="D720" t="str">
            <v>储水式电热水器</v>
          </cell>
          <cell r="E720" t="str">
            <v>樱花牌；40L</v>
          </cell>
        </row>
        <row r="720">
          <cell r="G720" t="str">
            <v>个</v>
          </cell>
        </row>
        <row r="720">
          <cell r="I720">
            <v>1</v>
          </cell>
          <cell r="J720">
            <v>383</v>
          </cell>
        </row>
        <row r="720">
          <cell r="O720">
            <v>1</v>
          </cell>
        </row>
        <row r="720">
          <cell r="Z720">
            <v>191.5</v>
          </cell>
        </row>
        <row r="721">
          <cell r="A721">
            <v>716</v>
          </cell>
          <cell r="B721" t="str">
            <v>10300006</v>
          </cell>
        </row>
        <row r="721">
          <cell r="D721" t="str">
            <v>抽油烟机</v>
          </cell>
          <cell r="E721" t="str">
            <v>樱花牌；CXW-228</v>
          </cell>
        </row>
        <row r="721">
          <cell r="G721" t="str">
            <v>个</v>
          </cell>
        </row>
        <row r="721">
          <cell r="I721">
            <v>4</v>
          </cell>
          <cell r="J721">
            <v>1964.87</v>
          </cell>
        </row>
        <row r="721">
          <cell r="O721">
            <v>0</v>
          </cell>
        </row>
        <row r="721">
          <cell r="Z721">
            <v>0</v>
          </cell>
        </row>
        <row r="722">
          <cell r="A722">
            <v>717</v>
          </cell>
          <cell r="B722" t="str">
            <v>10360005</v>
          </cell>
        </row>
        <row r="722">
          <cell r="D722" t="str">
            <v>小太阳取暖器</v>
          </cell>
        </row>
        <row r="722">
          <cell r="G722" t="str">
            <v>件</v>
          </cell>
        </row>
        <row r="722">
          <cell r="I722">
            <v>2</v>
          </cell>
          <cell r="J722">
            <v>350.44</v>
          </cell>
        </row>
        <row r="722">
          <cell r="O722">
            <v>2</v>
          </cell>
        </row>
        <row r="722">
          <cell r="Z722">
            <v>175.22</v>
          </cell>
        </row>
        <row r="723">
          <cell r="A723">
            <v>718</v>
          </cell>
          <cell r="B723" t="str">
            <v>10370003</v>
          </cell>
        </row>
        <row r="723">
          <cell r="D723" t="str">
            <v>接地线</v>
          </cell>
        </row>
        <row r="723">
          <cell r="G723" t="str">
            <v>米</v>
          </cell>
        </row>
        <row r="723">
          <cell r="I723">
            <v>1</v>
          </cell>
          <cell r="J723">
            <v>598.23</v>
          </cell>
        </row>
        <row r="723">
          <cell r="O723">
            <v>1</v>
          </cell>
        </row>
        <row r="723">
          <cell r="Z723">
            <v>299.115</v>
          </cell>
        </row>
        <row r="724">
          <cell r="A724">
            <v>719</v>
          </cell>
          <cell r="B724" t="str">
            <v>10370005</v>
          </cell>
        </row>
        <row r="724">
          <cell r="D724" t="str">
            <v>拉线柱</v>
          </cell>
        </row>
        <row r="724">
          <cell r="G724" t="str">
            <v>件</v>
          </cell>
        </row>
        <row r="724">
          <cell r="I724">
            <v>1</v>
          </cell>
          <cell r="J724">
            <v>10.49</v>
          </cell>
        </row>
        <row r="724">
          <cell r="O724">
            <v>1</v>
          </cell>
        </row>
        <row r="724">
          <cell r="Z724">
            <v>5.245</v>
          </cell>
        </row>
        <row r="725">
          <cell r="A725">
            <v>720</v>
          </cell>
          <cell r="B725" t="str">
            <v>10370006</v>
          </cell>
        </row>
        <row r="725">
          <cell r="D725" t="str">
            <v>焊机地线夹</v>
          </cell>
          <cell r="E725" t="str">
            <v>500A</v>
          </cell>
        </row>
        <row r="725">
          <cell r="G725" t="str">
            <v>个</v>
          </cell>
        </row>
        <row r="725">
          <cell r="I725">
            <v>5</v>
          </cell>
          <cell r="J725">
            <v>141.87</v>
          </cell>
        </row>
        <row r="725">
          <cell r="O725">
            <v>5</v>
          </cell>
        </row>
        <row r="725">
          <cell r="Z725">
            <v>70.935</v>
          </cell>
        </row>
        <row r="726">
          <cell r="A726">
            <v>721</v>
          </cell>
          <cell r="B726" t="str">
            <v>10390020</v>
          </cell>
        </row>
        <row r="726">
          <cell r="D726" t="str">
            <v>LED电源适配器</v>
          </cell>
        </row>
        <row r="726">
          <cell r="G726" t="str">
            <v>件</v>
          </cell>
        </row>
        <row r="726">
          <cell r="I726">
            <v>10</v>
          </cell>
          <cell r="J726">
            <v>1373.9</v>
          </cell>
        </row>
        <row r="726">
          <cell r="O726">
            <v>10</v>
          </cell>
        </row>
        <row r="726">
          <cell r="Z726">
            <v>686.95</v>
          </cell>
        </row>
        <row r="727">
          <cell r="A727">
            <v>722</v>
          </cell>
          <cell r="B727" t="str">
            <v>10420018</v>
          </cell>
        </row>
        <row r="727">
          <cell r="D727" t="str">
            <v>配电箱</v>
          </cell>
          <cell r="E727" t="str">
            <v>PZ30-15</v>
          </cell>
        </row>
        <row r="727">
          <cell r="G727" t="str">
            <v>个</v>
          </cell>
        </row>
        <row r="727">
          <cell r="I727">
            <v>2</v>
          </cell>
          <cell r="J727">
            <v>130.84</v>
          </cell>
        </row>
        <row r="727">
          <cell r="O727">
            <v>2</v>
          </cell>
        </row>
        <row r="727">
          <cell r="Z727">
            <v>65.42</v>
          </cell>
        </row>
        <row r="728">
          <cell r="A728">
            <v>723</v>
          </cell>
          <cell r="B728" t="str">
            <v>10420019</v>
          </cell>
        </row>
        <row r="728">
          <cell r="D728" t="str">
            <v>配电箱</v>
          </cell>
          <cell r="E728" t="str">
            <v>澳标</v>
          </cell>
        </row>
        <row r="728">
          <cell r="G728" t="str">
            <v>个</v>
          </cell>
        </row>
        <row r="728">
          <cell r="I728">
            <v>7</v>
          </cell>
          <cell r="J728">
            <v>817.91</v>
          </cell>
        </row>
        <row r="728">
          <cell r="O728">
            <v>7</v>
          </cell>
        </row>
        <row r="728">
          <cell r="Z728">
            <v>408.955001</v>
          </cell>
        </row>
        <row r="729">
          <cell r="A729">
            <v>724</v>
          </cell>
          <cell r="B729" t="str">
            <v>10420063</v>
          </cell>
        </row>
        <row r="729">
          <cell r="D729" t="str">
            <v>配电箱挡板</v>
          </cell>
        </row>
        <row r="729">
          <cell r="G729" t="str">
            <v>件</v>
          </cell>
        </row>
        <row r="729">
          <cell r="I729">
            <v>126</v>
          </cell>
          <cell r="J729">
            <v>271.54</v>
          </cell>
        </row>
        <row r="729">
          <cell r="O729">
            <v>126</v>
          </cell>
        </row>
        <row r="729">
          <cell r="Z729">
            <v>135.769977</v>
          </cell>
        </row>
        <row r="730">
          <cell r="A730">
            <v>725</v>
          </cell>
          <cell r="B730" t="str">
            <v>10430032</v>
          </cell>
        </row>
        <row r="730">
          <cell r="D730" t="str">
            <v>继电器</v>
          </cell>
          <cell r="E730" t="str">
            <v>MY4NJ</v>
          </cell>
        </row>
        <row r="730">
          <cell r="G730" t="str">
            <v>个</v>
          </cell>
        </row>
        <row r="730">
          <cell r="I730">
            <v>15</v>
          </cell>
          <cell r="J730">
            <v>221.42</v>
          </cell>
        </row>
        <row r="730">
          <cell r="O730">
            <v>15</v>
          </cell>
        </row>
        <row r="730">
          <cell r="Z730">
            <v>110.7099975</v>
          </cell>
        </row>
        <row r="731">
          <cell r="A731">
            <v>726</v>
          </cell>
          <cell r="B731" t="str">
            <v>10440006</v>
          </cell>
        </row>
        <row r="731">
          <cell r="D731" t="str">
            <v>锂电池</v>
          </cell>
        </row>
        <row r="731">
          <cell r="G731" t="str">
            <v>件</v>
          </cell>
        </row>
        <row r="731">
          <cell r="I731">
            <v>4</v>
          </cell>
          <cell r="J731">
            <v>82.76</v>
          </cell>
        </row>
        <row r="731">
          <cell r="O731">
            <v>4</v>
          </cell>
        </row>
        <row r="731">
          <cell r="Z731">
            <v>41.38</v>
          </cell>
        </row>
        <row r="732">
          <cell r="A732">
            <v>727</v>
          </cell>
          <cell r="B732" t="str">
            <v>10440009</v>
          </cell>
        </row>
        <row r="732">
          <cell r="D732" t="str">
            <v>叠层电池</v>
          </cell>
          <cell r="E732" t="str">
            <v>9V</v>
          </cell>
        </row>
        <row r="732">
          <cell r="G732" t="str">
            <v>个</v>
          </cell>
        </row>
        <row r="732">
          <cell r="I732">
            <v>8</v>
          </cell>
          <cell r="J732">
            <v>35.4</v>
          </cell>
        </row>
        <row r="732">
          <cell r="O732">
            <v>8</v>
          </cell>
        </row>
        <row r="732">
          <cell r="Z732">
            <v>17.7</v>
          </cell>
        </row>
        <row r="733">
          <cell r="A733">
            <v>728</v>
          </cell>
          <cell r="B733" t="str">
            <v>10450037</v>
          </cell>
        </row>
        <row r="733">
          <cell r="D733" t="str">
            <v>电话线</v>
          </cell>
        </row>
        <row r="733">
          <cell r="G733" t="str">
            <v>米</v>
          </cell>
        </row>
        <row r="733">
          <cell r="I733">
            <v>7</v>
          </cell>
          <cell r="J733">
            <v>4.43</v>
          </cell>
        </row>
        <row r="733">
          <cell r="O733">
            <v>0</v>
          </cell>
        </row>
        <row r="733">
          <cell r="Z733">
            <v>0</v>
          </cell>
        </row>
        <row r="734">
          <cell r="A734">
            <v>729</v>
          </cell>
          <cell r="B734" t="str">
            <v>10450039</v>
          </cell>
        </row>
        <row r="734">
          <cell r="D734" t="str">
            <v>二氧化碳分配器</v>
          </cell>
        </row>
        <row r="734">
          <cell r="G734" t="str">
            <v>件</v>
          </cell>
        </row>
        <row r="734">
          <cell r="I734">
            <v>17</v>
          </cell>
          <cell r="J734">
            <v>18.46</v>
          </cell>
        </row>
        <row r="734">
          <cell r="O734">
            <v>17</v>
          </cell>
        </row>
        <row r="734">
          <cell r="Z734">
            <v>9.229997</v>
          </cell>
        </row>
        <row r="735">
          <cell r="A735">
            <v>730</v>
          </cell>
          <cell r="B735" t="str">
            <v>10450043</v>
          </cell>
        </row>
        <row r="735">
          <cell r="D735" t="str">
            <v>万用表</v>
          </cell>
        </row>
        <row r="735">
          <cell r="G735" t="str">
            <v>件</v>
          </cell>
        </row>
        <row r="735">
          <cell r="I735">
            <v>0</v>
          </cell>
          <cell r="J735">
            <v>4.05</v>
          </cell>
        </row>
        <row r="735">
          <cell r="O735">
            <v>0</v>
          </cell>
        </row>
        <row r="735">
          <cell r="Z735">
            <v>0</v>
          </cell>
        </row>
        <row r="736">
          <cell r="A736">
            <v>731</v>
          </cell>
          <cell r="B736" t="str">
            <v>10450047</v>
          </cell>
        </row>
        <row r="736">
          <cell r="D736" t="str">
            <v>导电杆</v>
          </cell>
        </row>
        <row r="736">
          <cell r="G736" t="str">
            <v>件</v>
          </cell>
        </row>
        <row r="736">
          <cell r="I736">
            <v>0</v>
          </cell>
          <cell r="J736">
            <v>8.58</v>
          </cell>
        </row>
        <row r="736">
          <cell r="O736">
            <v>0</v>
          </cell>
        </row>
        <row r="736">
          <cell r="Z736">
            <v>0</v>
          </cell>
        </row>
        <row r="737">
          <cell r="A737">
            <v>732</v>
          </cell>
          <cell r="B737" t="str">
            <v>10450083</v>
          </cell>
        </row>
        <row r="737">
          <cell r="D737" t="str">
            <v>接线端子</v>
          </cell>
        </row>
        <row r="737">
          <cell r="G737" t="str">
            <v>只</v>
          </cell>
        </row>
        <row r="737">
          <cell r="I737">
            <v>3141</v>
          </cell>
          <cell r="J737">
            <v>861.42</v>
          </cell>
        </row>
        <row r="737">
          <cell r="O737">
            <v>622</v>
          </cell>
        </row>
        <row r="737">
          <cell r="Z737">
            <v>85.29175</v>
          </cell>
        </row>
        <row r="738">
          <cell r="A738">
            <v>733</v>
          </cell>
          <cell r="B738" t="str">
            <v>10450226</v>
          </cell>
        </row>
        <row r="738">
          <cell r="D738" t="str">
            <v>保护器</v>
          </cell>
        </row>
        <row r="738">
          <cell r="G738" t="str">
            <v>个</v>
          </cell>
        </row>
        <row r="738">
          <cell r="I738">
            <v>4</v>
          </cell>
          <cell r="J738">
            <v>517.67</v>
          </cell>
        </row>
        <row r="738">
          <cell r="O738">
            <v>4</v>
          </cell>
        </row>
        <row r="738">
          <cell r="Z738">
            <v>258.835</v>
          </cell>
        </row>
        <row r="739">
          <cell r="A739">
            <v>734</v>
          </cell>
          <cell r="B739" t="str">
            <v>10450330</v>
          </cell>
        </row>
        <row r="739">
          <cell r="D739" t="str">
            <v>跨接线</v>
          </cell>
        </row>
        <row r="739">
          <cell r="G739" t="str">
            <v>米</v>
          </cell>
        </row>
        <row r="739">
          <cell r="I739">
            <v>23</v>
          </cell>
          <cell r="J739">
            <v>207.15</v>
          </cell>
        </row>
        <row r="739">
          <cell r="O739">
            <v>23</v>
          </cell>
        </row>
        <row r="739">
          <cell r="Z739">
            <v>103.575003</v>
          </cell>
        </row>
        <row r="740">
          <cell r="A740">
            <v>735</v>
          </cell>
          <cell r="B740" t="str">
            <v>10451002</v>
          </cell>
        </row>
        <row r="740">
          <cell r="D740" t="str">
            <v>导电膏</v>
          </cell>
        </row>
        <row r="740">
          <cell r="G740" t="str">
            <v>盒</v>
          </cell>
        </row>
        <row r="740">
          <cell r="I740">
            <v>1</v>
          </cell>
          <cell r="J740">
            <v>33.63</v>
          </cell>
        </row>
        <row r="740">
          <cell r="O740">
            <v>1</v>
          </cell>
        </row>
        <row r="740">
          <cell r="Z740">
            <v>16.815</v>
          </cell>
        </row>
        <row r="741">
          <cell r="A741">
            <v>736</v>
          </cell>
          <cell r="B741" t="str">
            <v>10451025</v>
          </cell>
        </row>
        <row r="741">
          <cell r="D741" t="str">
            <v>热熔器</v>
          </cell>
        </row>
        <row r="741">
          <cell r="G741" t="str">
            <v>套</v>
          </cell>
        </row>
        <row r="741">
          <cell r="I741">
            <v>1</v>
          </cell>
          <cell r="J741">
            <v>204.26</v>
          </cell>
        </row>
        <row r="741">
          <cell r="O741">
            <v>1</v>
          </cell>
        </row>
        <row r="741">
          <cell r="Z741">
            <v>102.13</v>
          </cell>
        </row>
        <row r="742">
          <cell r="A742">
            <v>737</v>
          </cell>
          <cell r="B742" t="str">
            <v>10451026</v>
          </cell>
        </row>
        <row r="742">
          <cell r="D742" t="str">
            <v>警戒线</v>
          </cell>
        </row>
        <row r="742">
          <cell r="G742" t="str">
            <v>盘</v>
          </cell>
        </row>
        <row r="742">
          <cell r="I742">
            <v>5</v>
          </cell>
          <cell r="J742">
            <v>15.48</v>
          </cell>
        </row>
        <row r="742">
          <cell r="O742">
            <v>5</v>
          </cell>
        </row>
        <row r="742">
          <cell r="Z742">
            <v>7.74</v>
          </cell>
        </row>
        <row r="743">
          <cell r="A743">
            <v>738</v>
          </cell>
          <cell r="B743" t="str">
            <v>10451031</v>
          </cell>
        </row>
        <row r="743">
          <cell r="D743" t="str">
            <v>线盘</v>
          </cell>
        </row>
        <row r="743">
          <cell r="G743" t="str">
            <v>个</v>
          </cell>
        </row>
        <row r="743">
          <cell r="I743">
            <v>4</v>
          </cell>
          <cell r="J743">
            <v>902.65</v>
          </cell>
        </row>
        <row r="743">
          <cell r="O743">
            <v>4</v>
          </cell>
        </row>
        <row r="743">
          <cell r="Z743">
            <v>451.325</v>
          </cell>
        </row>
        <row r="744">
          <cell r="A744">
            <v>739</v>
          </cell>
          <cell r="B744" t="str">
            <v>10451060</v>
          </cell>
        </row>
        <row r="744">
          <cell r="D744" t="str">
            <v>时间控制器</v>
          </cell>
        </row>
        <row r="744">
          <cell r="G744" t="str">
            <v>套</v>
          </cell>
        </row>
        <row r="744">
          <cell r="I744">
            <v>1</v>
          </cell>
          <cell r="J744">
            <v>57.55</v>
          </cell>
        </row>
        <row r="744">
          <cell r="O744">
            <v>1</v>
          </cell>
        </row>
        <row r="744">
          <cell r="Z744">
            <v>28.775</v>
          </cell>
        </row>
        <row r="745">
          <cell r="A745">
            <v>740</v>
          </cell>
          <cell r="B745" t="str">
            <v>10451061</v>
          </cell>
        </row>
        <row r="745">
          <cell r="D745" t="str">
            <v>受电器</v>
          </cell>
        </row>
        <row r="745">
          <cell r="G745" t="str">
            <v>套</v>
          </cell>
        </row>
        <row r="745">
          <cell r="I745">
            <v>12</v>
          </cell>
          <cell r="J745">
            <v>949.38</v>
          </cell>
        </row>
        <row r="745">
          <cell r="O745">
            <v>12</v>
          </cell>
        </row>
        <row r="745">
          <cell r="Z745">
            <v>474.69</v>
          </cell>
        </row>
        <row r="746">
          <cell r="A746">
            <v>741</v>
          </cell>
          <cell r="B746" t="str">
            <v>10451064</v>
          </cell>
        </row>
        <row r="746">
          <cell r="D746" t="str">
            <v>配电箱盖</v>
          </cell>
        </row>
        <row r="746">
          <cell r="G746" t="str">
            <v>件</v>
          </cell>
        </row>
        <row r="746">
          <cell r="I746">
            <v>3</v>
          </cell>
          <cell r="J746">
            <v>111.11</v>
          </cell>
        </row>
        <row r="746">
          <cell r="O746">
            <v>3</v>
          </cell>
        </row>
        <row r="746">
          <cell r="Z746">
            <v>55.5550005</v>
          </cell>
        </row>
        <row r="747">
          <cell r="A747">
            <v>742</v>
          </cell>
          <cell r="B747" t="str">
            <v>10604021063</v>
          </cell>
        </row>
        <row r="747">
          <cell r="D747" t="str">
            <v>镀锌管</v>
          </cell>
          <cell r="E747" t="str">
            <v>Φ20</v>
          </cell>
        </row>
        <row r="747">
          <cell r="G747" t="str">
            <v>米</v>
          </cell>
        </row>
        <row r="747">
          <cell r="I747">
            <v>24</v>
          </cell>
          <cell r="J747">
            <v>532.07</v>
          </cell>
        </row>
        <row r="747">
          <cell r="O747">
            <v>24</v>
          </cell>
        </row>
        <row r="747">
          <cell r="Z747">
            <v>266.034996</v>
          </cell>
        </row>
        <row r="748">
          <cell r="A748">
            <v>743</v>
          </cell>
          <cell r="B748" t="str">
            <v>10604021064</v>
          </cell>
        </row>
        <row r="748">
          <cell r="D748" t="str">
            <v>镀锌管</v>
          </cell>
          <cell r="E748" t="str">
            <v>Φ15</v>
          </cell>
        </row>
        <row r="748">
          <cell r="G748" t="str">
            <v>米</v>
          </cell>
        </row>
        <row r="748">
          <cell r="I748">
            <v>150</v>
          </cell>
          <cell r="J748">
            <v>705.13</v>
          </cell>
        </row>
        <row r="748">
          <cell r="O748">
            <v>150</v>
          </cell>
        </row>
        <row r="748">
          <cell r="Z748">
            <v>352.565025</v>
          </cell>
        </row>
        <row r="749">
          <cell r="A749">
            <v>744</v>
          </cell>
          <cell r="B749" t="str">
            <v>109090057</v>
          </cell>
        </row>
        <row r="749">
          <cell r="D749" t="str">
            <v>绝缘手套</v>
          </cell>
        </row>
        <row r="749">
          <cell r="G749" t="str">
            <v>双</v>
          </cell>
        </row>
        <row r="749">
          <cell r="I749">
            <v>1</v>
          </cell>
          <cell r="J749">
            <v>59.29</v>
          </cell>
        </row>
        <row r="749">
          <cell r="O749">
            <v>1</v>
          </cell>
        </row>
        <row r="749">
          <cell r="Z749">
            <v>29.645</v>
          </cell>
        </row>
        <row r="750">
          <cell r="A750">
            <v>745</v>
          </cell>
          <cell r="B750" t="str">
            <v>1101010003</v>
          </cell>
        </row>
        <row r="750">
          <cell r="D750" t="str">
            <v>倒车镜</v>
          </cell>
        </row>
        <row r="750">
          <cell r="G750" t="str">
            <v>件</v>
          </cell>
        </row>
        <row r="750">
          <cell r="I750">
            <v>3</v>
          </cell>
          <cell r="J750">
            <v>39.82</v>
          </cell>
        </row>
        <row r="750">
          <cell r="O750">
            <v>3</v>
          </cell>
        </row>
        <row r="750">
          <cell r="Z750">
            <v>19.9099995</v>
          </cell>
        </row>
        <row r="751">
          <cell r="A751">
            <v>746</v>
          </cell>
          <cell r="B751" t="str">
            <v>1101010027</v>
          </cell>
        </row>
        <row r="751">
          <cell r="D751" t="str">
            <v>氧气表</v>
          </cell>
        </row>
        <row r="751">
          <cell r="G751" t="str">
            <v>件</v>
          </cell>
        </row>
        <row r="751">
          <cell r="I751">
            <v>0</v>
          </cell>
          <cell r="J751">
            <v>16.2</v>
          </cell>
        </row>
        <row r="751">
          <cell r="O751">
            <v>0</v>
          </cell>
        </row>
        <row r="751">
          <cell r="Z751">
            <v>0</v>
          </cell>
        </row>
        <row r="752">
          <cell r="A752">
            <v>747</v>
          </cell>
          <cell r="B752" t="str">
            <v>1103010077</v>
          </cell>
        </row>
        <row r="752">
          <cell r="D752" t="str">
            <v>限位器</v>
          </cell>
          <cell r="E752" t="str">
            <v>吊车通用</v>
          </cell>
        </row>
        <row r="752">
          <cell r="G752" t="str">
            <v>件</v>
          </cell>
        </row>
        <row r="752">
          <cell r="I752">
            <v>3</v>
          </cell>
          <cell r="J752">
            <v>146.02</v>
          </cell>
        </row>
        <row r="752">
          <cell r="O752">
            <v>3</v>
          </cell>
        </row>
        <row r="752">
          <cell r="Z752">
            <v>73.0099995</v>
          </cell>
        </row>
        <row r="753">
          <cell r="A753">
            <v>748</v>
          </cell>
          <cell r="B753" t="str">
            <v>1105010009</v>
          </cell>
        </row>
        <row r="753">
          <cell r="D753" t="str">
            <v>齿轮</v>
          </cell>
        </row>
        <row r="753">
          <cell r="G753" t="str">
            <v>件</v>
          </cell>
        </row>
        <row r="753">
          <cell r="I753">
            <v>2</v>
          </cell>
          <cell r="J753">
            <v>20.69</v>
          </cell>
        </row>
        <row r="753">
          <cell r="O753">
            <v>2</v>
          </cell>
        </row>
        <row r="753">
          <cell r="Z753">
            <v>10.345</v>
          </cell>
        </row>
        <row r="754">
          <cell r="A754">
            <v>749</v>
          </cell>
          <cell r="B754" t="str">
            <v>1107010175</v>
          </cell>
        </row>
        <row r="754">
          <cell r="D754" t="str">
            <v>轴承</v>
          </cell>
        </row>
        <row r="754">
          <cell r="G754" t="str">
            <v>件</v>
          </cell>
        </row>
        <row r="754">
          <cell r="I754">
            <v>399</v>
          </cell>
          <cell r="J754">
            <v>5437.1</v>
          </cell>
        </row>
        <row r="754">
          <cell r="O754">
            <v>399</v>
          </cell>
        </row>
        <row r="754">
          <cell r="Z754">
            <v>2718.5499915</v>
          </cell>
        </row>
        <row r="755">
          <cell r="A755">
            <v>750</v>
          </cell>
          <cell r="B755" t="str">
            <v>1107010195</v>
          </cell>
        </row>
        <row r="755">
          <cell r="D755" t="str">
            <v>轴承</v>
          </cell>
          <cell r="E755" t="str">
            <v>6000Z</v>
          </cell>
        </row>
        <row r="755">
          <cell r="G755" t="str">
            <v>盘</v>
          </cell>
        </row>
        <row r="755">
          <cell r="I755">
            <v>20</v>
          </cell>
          <cell r="J755">
            <v>120</v>
          </cell>
        </row>
        <row r="755">
          <cell r="O755">
            <v>3</v>
          </cell>
        </row>
        <row r="755">
          <cell r="Z755">
            <v>9</v>
          </cell>
        </row>
        <row r="756">
          <cell r="A756">
            <v>751</v>
          </cell>
          <cell r="B756" t="str">
            <v>1107010339</v>
          </cell>
        </row>
        <row r="756">
          <cell r="D756" t="str">
            <v>轴承</v>
          </cell>
          <cell r="E756" t="str">
            <v>6206</v>
          </cell>
        </row>
        <row r="756">
          <cell r="G756" t="str">
            <v>套</v>
          </cell>
        </row>
        <row r="756">
          <cell r="I756">
            <v>14</v>
          </cell>
          <cell r="J756">
            <v>107.69</v>
          </cell>
        </row>
        <row r="756">
          <cell r="O756">
            <v>14</v>
          </cell>
        </row>
        <row r="756">
          <cell r="Z756">
            <v>53.845001</v>
          </cell>
        </row>
        <row r="757">
          <cell r="A757">
            <v>752</v>
          </cell>
          <cell r="B757" t="str">
            <v>1107010373</v>
          </cell>
        </row>
        <row r="757">
          <cell r="D757" t="str">
            <v>轴承</v>
          </cell>
          <cell r="E757" t="str">
            <v>608</v>
          </cell>
        </row>
        <row r="757">
          <cell r="G757" t="str">
            <v>套</v>
          </cell>
        </row>
        <row r="757">
          <cell r="I757">
            <v>5</v>
          </cell>
          <cell r="J757">
            <v>11.3</v>
          </cell>
        </row>
        <row r="757">
          <cell r="O757">
            <v>0</v>
          </cell>
        </row>
        <row r="757">
          <cell r="Z757">
            <v>0</v>
          </cell>
        </row>
        <row r="758">
          <cell r="A758">
            <v>753</v>
          </cell>
          <cell r="B758" t="str">
            <v>1107010455</v>
          </cell>
        </row>
        <row r="758">
          <cell r="D758" t="str">
            <v>轴承</v>
          </cell>
          <cell r="E758" t="str">
            <v>689RS</v>
          </cell>
        </row>
        <row r="758">
          <cell r="G758" t="str">
            <v>盘</v>
          </cell>
        </row>
        <row r="758">
          <cell r="I758">
            <v>2</v>
          </cell>
          <cell r="J758">
            <v>6.19</v>
          </cell>
        </row>
        <row r="758">
          <cell r="O758">
            <v>2</v>
          </cell>
        </row>
        <row r="758">
          <cell r="Z758">
            <v>3.095</v>
          </cell>
        </row>
        <row r="759">
          <cell r="A759">
            <v>754</v>
          </cell>
          <cell r="B759" t="str">
            <v>1110010033</v>
          </cell>
        </row>
        <row r="759">
          <cell r="D759" t="str">
            <v>密封圈</v>
          </cell>
          <cell r="E759" t="str">
            <v>80</v>
          </cell>
        </row>
        <row r="759">
          <cell r="G759" t="str">
            <v>件</v>
          </cell>
        </row>
        <row r="759">
          <cell r="I759">
            <v>10</v>
          </cell>
          <cell r="J759">
            <v>221.24</v>
          </cell>
        </row>
        <row r="759">
          <cell r="O759">
            <v>10</v>
          </cell>
        </row>
        <row r="759">
          <cell r="Z759">
            <v>110.62</v>
          </cell>
        </row>
        <row r="760">
          <cell r="A760">
            <v>755</v>
          </cell>
          <cell r="B760" t="str">
            <v>1110010067</v>
          </cell>
        </row>
        <row r="760">
          <cell r="D760" t="str">
            <v>密封圈</v>
          </cell>
        </row>
        <row r="760">
          <cell r="G760" t="str">
            <v>个</v>
          </cell>
        </row>
        <row r="760">
          <cell r="I760">
            <v>8</v>
          </cell>
          <cell r="J760">
            <v>178.31</v>
          </cell>
        </row>
        <row r="760">
          <cell r="O760">
            <v>8</v>
          </cell>
        </row>
        <row r="760">
          <cell r="Z760">
            <v>89.155</v>
          </cell>
        </row>
        <row r="761">
          <cell r="A761">
            <v>756</v>
          </cell>
          <cell r="B761" t="str">
            <v>1112010082</v>
          </cell>
        </row>
        <row r="761">
          <cell r="D761" t="str">
            <v>三角带</v>
          </cell>
        </row>
        <row r="761">
          <cell r="G761" t="str">
            <v>件</v>
          </cell>
        </row>
        <row r="761">
          <cell r="I761">
            <v>7</v>
          </cell>
          <cell r="J761">
            <v>88.61</v>
          </cell>
        </row>
        <row r="761">
          <cell r="O761">
            <v>7</v>
          </cell>
        </row>
        <row r="761">
          <cell r="Z761">
            <v>44.3049985</v>
          </cell>
        </row>
        <row r="762">
          <cell r="A762">
            <v>757</v>
          </cell>
          <cell r="B762" t="str">
            <v>1113020010</v>
          </cell>
        </row>
        <row r="762">
          <cell r="D762" t="str">
            <v>对讲机</v>
          </cell>
        </row>
        <row r="762">
          <cell r="G762" t="str">
            <v>件</v>
          </cell>
        </row>
        <row r="762">
          <cell r="I762">
            <v>1</v>
          </cell>
          <cell r="J762">
            <v>216.81</v>
          </cell>
        </row>
        <row r="762">
          <cell r="O762">
            <v>1</v>
          </cell>
        </row>
        <row r="762">
          <cell r="Z762">
            <v>108.405</v>
          </cell>
        </row>
        <row r="763">
          <cell r="A763">
            <v>758</v>
          </cell>
          <cell r="B763" t="str">
            <v>1113020035</v>
          </cell>
        </row>
        <row r="763">
          <cell r="D763" t="str">
            <v>遥控器</v>
          </cell>
        </row>
        <row r="763">
          <cell r="G763" t="str">
            <v>台</v>
          </cell>
        </row>
        <row r="763">
          <cell r="I763">
            <v>8</v>
          </cell>
          <cell r="J763">
            <v>3839.54</v>
          </cell>
        </row>
        <row r="763">
          <cell r="O763">
            <v>7</v>
          </cell>
        </row>
        <row r="763">
          <cell r="Z763">
            <v>1679.79875</v>
          </cell>
        </row>
        <row r="764">
          <cell r="A764">
            <v>759</v>
          </cell>
          <cell r="B764" t="str">
            <v>1113020105</v>
          </cell>
        </row>
        <row r="764">
          <cell r="D764" t="str">
            <v>导绳器</v>
          </cell>
        </row>
        <row r="764">
          <cell r="G764" t="str">
            <v>件</v>
          </cell>
        </row>
        <row r="764">
          <cell r="I764">
            <v>12</v>
          </cell>
          <cell r="J764">
            <v>655.07</v>
          </cell>
        </row>
        <row r="764">
          <cell r="O764">
            <v>12</v>
          </cell>
        </row>
        <row r="764">
          <cell r="Z764">
            <v>327.535002</v>
          </cell>
        </row>
        <row r="765">
          <cell r="A765">
            <v>760</v>
          </cell>
          <cell r="B765" t="str">
            <v>1113020146</v>
          </cell>
        </row>
        <row r="765">
          <cell r="D765" t="str">
            <v>液压推动器</v>
          </cell>
          <cell r="E765" t="str">
            <v>30/5</v>
          </cell>
        </row>
        <row r="765">
          <cell r="G765" t="str">
            <v>台</v>
          </cell>
        </row>
        <row r="765">
          <cell r="I765">
            <v>3</v>
          </cell>
          <cell r="J765">
            <v>2145.13</v>
          </cell>
        </row>
        <row r="765">
          <cell r="O765">
            <v>3</v>
          </cell>
        </row>
        <row r="765">
          <cell r="Z765">
            <v>1072.5649995</v>
          </cell>
        </row>
        <row r="766">
          <cell r="A766">
            <v>761</v>
          </cell>
          <cell r="B766" t="str">
            <v>1115010029</v>
          </cell>
        </row>
        <row r="766">
          <cell r="D766" t="str">
            <v>轮胎</v>
          </cell>
          <cell r="E766" t="str">
            <v>700-12</v>
          </cell>
        </row>
        <row r="766">
          <cell r="G766" t="str">
            <v>套</v>
          </cell>
        </row>
        <row r="766">
          <cell r="I766">
            <v>0</v>
          </cell>
          <cell r="J766">
            <v>19.66</v>
          </cell>
        </row>
        <row r="766">
          <cell r="O766">
            <v>0</v>
          </cell>
        </row>
        <row r="766">
          <cell r="Z766">
            <v>0</v>
          </cell>
        </row>
        <row r="767">
          <cell r="A767">
            <v>762</v>
          </cell>
          <cell r="B767" t="str">
            <v>1116010005</v>
          </cell>
        </row>
        <row r="767">
          <cell r="D767" t="str">
            <v>电机</v>
          </cell>
        </row>
        <row r="767">
          <cell r="G767" t="str">
            <v>件</v>
          </cell>
        </row>
        <row r="767">
          <cell r="I767">
            <v>1</v>
          </cell>
          <cell r="J767">
            <v>607.63</v>
          </cell>
        </row>
        <row r="767">
          <cell r="O767">
            <v>1</v>
          </cell>
        </row>
        <row r="767">
          <cell r="Z767">
            <v>303.815</v>
          </cell>
        </row>
        <row r="768">
          <cell r="A768">
            <v>763</v>
          </cell>
          <cell r="B768" t="str">
            <v>1124010097</v>
          </cell>
        </row>
        <row r="768">
          <cell r="D768" t="str">
            <v>空气过滤器</v>
          </cell>
        </row>
        <row r="768">
          <cell r="G768" t="str">
            <v>套</v>
          </cell>
        </row>
        <row r="768">
          <cell r="I768">
            <v>1</v>
          </cell>
          <cell r="J768">
            <v>526.55</v>
          </cell>
        </row>
        <row r="768">
          <cell r="O768">
            <v>1</v>
          </cell>
        </row>
        <row r="768">
          <cell r="Z768">
            <v>263.275</v>
          </cell>
        </row>
        <row r="769">
          <cell r="A769">
            <v>764</v>
          </cell>
          <cell r="B769" t="str">
            <v>1124010098</v>
          </cell>
        </row>
        <row r="769">
          <cell r="D769" t="str">
            <v>油过滤器</v>
          </cell>
        </row>
        <row r="769">
          <cell r="G769" t="str">
            <v>套</v>
          </cell>
        </row>
        <row r="769">
          <cell r="I769">
            <v>3</v>
          </cell>
          <cell r="J769">
            <v>772.57</v>
          </cell>
        </row>
        <row r="769">
          <cell r="O769">
            <v>3</v>
          </cell>
        </row>
        <row r="769">
          <cell r="Z769">
            <v>386.2849995</v>
          </cell>
        </row>
        <row r="770">
          <cell r="A770">
            <v>765</v>
          </cell>
          <cell r="B770" t="str">
            <v>1126010032</v>
          </cell>
        </row>
        <row r="770">
          <cell r="D770" t="str">
            <v>切割机</v>
          </cell>
        </row>
        <row r="770">
          <cell r="G770" t="str">
            <v>台</v>
          </cell>
        </row>
        <row r="770">
          <cell r="I770">
            <v>1</v>
          </cell>
          <cell r="J770">
            <v>565.49</v>
          </cell>
        </row>
        <row r="770">
          <cell r="O770">
            <v>1</v>
          </cell>
        </row>
        <row r="770">
          <cell r="Z770">
            <v>282.745</v>
          </cell>
        </row>
        <row r="771">
          <cell r="A771">
            <v>766</v>
          </cell>
          <cell r="B771" t="str">
            <v>1126010037</v>
          </cell>
        </row>
        <row r="771">
          <cell r="D771" t="str">
            <v>剪板机压脚</v>
          </cell>
        </row>
        <row r="771">
          <cell r="G771" t="str">
            <v>套</v>
          </cell>
        </row>
        <row r="771">
          <cell r="I771">
            <v>6</v>
          </cell>
          <cell r="J771">
            <v>2057.52</v>
          </cell>
        </row>
        <row r="771">
          <cell r="O771">
            <v>6</v>
          </cell>
        </row>
        <row r="771">
          <cell r="Z771">
            <v>1028.76</v>
          </cell>
        </row>
        <row r="772">
          <cell r="A772">
            <v>767</v>
          </cell>
          <cell r="B772" t="str">
            <v>11270090</v>
          </cell>
        </row>
        <row r="772">
          <cell r="D772" t="str">
            <v>高压油管</v>
          </cell>
        </row>
        <row r="772">
          <cell r="G772" t="str">
            <v>件</v>
          </cell>
        </row>
        <row r="772">
          <cell r="I772">
            <v>1</v>
          </cell>
          <cell r="J772">
            <v>165.87</v>
          </cell>
        </row>
        <row r="772">
          <cell r="O772">
            <v>1</v>
          </cell>
        </row>
        <row r="772">
          <cell r="Z772">
            <v>82.935</v>
          </cell>
        </row>
        <row r="773">
          <cell r="A773">
            <v>768</v>
          </cell>
          <cell r="B773" t="str">
            <v>11270118</v>
          </cell>
        </row>
        <row r="773">
          <cell r="D773" t="str">
            <v>吊装带</v>
          </cell>
          <cell r="E773" t="str">
            <v>5T*6M</v>
          </cell>
        </row>
        <row r="773">
          <cell r="G773" t="str">
            <v>件</v>
          </cell>
        </row>
        <row r="773">
          <cell r="I773">
            <v>1</v>
          </cell>
          <cell r="J773">
            <v>55.75</v>
          </cell>
        </row>
        <row r="773">
          <cell r="O773">
            <v>1</v>
          </cell>
        </row>
        <row r="773">
          <cell r="Z773">
            <v>27.875</v>
          </cell>
        </row>
        <row r="774">
          <cell r="A774">
            <v>769</v>
          </cell>
          <cell r="B774" t="str">
            <v>11270122</v>
          </cell>
        </row>
        <row r="774">
          <cell r="D774" t="str">
            <v>配电箱</v>
          </cell>
        </row>
        <row r="774">
          <cell r="G774" t="str">
            <v>件</v>
          </cell>
        </row>
        <row r="774">
          <cell r="I774">
            <v>6</v>
          </cell>
          <cell r="J774">
            <v>2920.2</v>
          </cell>
        </row>
        <row r="774">
          <cell r="O774">
            <v>6</v>
          </cell>
        </row>
        <row r="774">
          <cell r="Z774">
            <v>1460.1</v>
          </cell>
        </row>
        <row r="775">
          <cell r="A775">
            <v>770</v>
          </cell>
          <cell r="B775" t="str">
            <v>11270143</v>
          </cell>
        </row>
        <row r="775">
          <cell r="D775" t="str">
            <v>飞机手电钻</v>
          </cell>
        </row>
        <row r="775">
          <cell r="G775" t="str">
            <v>台</v>
          </cell>
        </row>
        <row r="775">
          <cell r="I775">
            <v>2</v>
          </cell>
          <cell r="J775">
            <v>459.29</v>
          </cell>
        </row>
        <row r="775">
          <cell r="O775">
            <v>2</v>
          </cell>
        </row>
        <row r="775">
          <cell r="Z775">
            <v>229.645</v>
          </cell>
        </row>
        <row r="776">
          <cell r="A776">
            <v>771</v>
          </cell>
          <cell r="B776" t="str">
            <v>11270164</v>
          </cell>
        </row>
        <row r="776">
          <cell r="D776" t="str">
            <v>丙烷表</v>
          </cell>
        </row>
        <row r="776">
          <cell r="G776" t="str">
            <v>件</v>
          </cell>
        </row>
        <row r="776">
          <cell r="I776">
            <v>0</v>
          </cell>
          <cell r="J776">
            <v>15.56</v>
          </cell>
        </row>
        <row r="776">
          <cell r="O776">
            <v>0</v>
          </cell>
        </row>
        <row r="776">
          <cell r="Z776">
            <v>0</v>
          </cell>
        </row>
        <row r="777">
          <cell r="A777">
            <v>772</v>
          </cell>
          <cell r="B777" t="str">
            <v>11270178</v>
          </cell>
        </row>
        <row r="777">
          <cell r="D777" t="str">
            <v>电笔</v>
          </cell>
        </row>
        <row r="777">
          <cell r="G777" t="str">
            <v>件</v>
          </cell>
        </row>
        <row r="777">
          <cell r="I777">
            <v>1</v>
          </cell>
          <cell r="J777">
            <v>36.26</v>
          </cell>
        </row>
        <row r="777">
          <cell r="O777">
            <v>0</v>
          </cell>
        </row>
        <row r="777">
          <cell r="Z777">
            <v>0</v>
          </cell>
        </row>
        <row r="778">
          <cell r="A778">
            <v>773</v>
          </cell>
          <cell r="B778" t="str">
            <v>11270181</v>
          </cell>
        </row>
        <row r="778">
          <cell r="D778" t="str">
            <v>等离子电极</v>
          </cell>
        </row>
        <row r="778">
          <cell r="G778" t="str">
            <v>件</v>
          </cell>
        </row>
        <row r="778">
          <cell r="I778">
            <v>0</v>
          </cell>
          <cell r="J778">
            <v>29.75</v>
          </cell>
        </row>
        <row r="778">
          <cell r="O778">
            <v>0</v>
          </cell>
        </row>
        <row r="778">
          <cell r="Z778">
            <v>0</v>
          </cell>
        </row>
        <row r="779">
          <cell r="A779">
            <v>774</v>
          </cell>
          <cell r="B779" t="str">
            <v>11270182</v>
          </cell>
        </row>
        <row r="779">
          <cell r="D779" t="str">
            <v>等离子喷嘴</v>
          </cell>
        </row>
        <row r="779">
          <cell r="G779" t="str">
            <v>件</v>
          </cell>
        </row>
        <row r="779">
          <cell r="I779">
            <v>400</v>
          </cell>
          <cell r="J779">
            <v>3453.45</v>
          </cell>
        </row>
        <row r="779">
          <cell r="O779">
            <v>200</v>
          </cell>
        </row>
        <row r="779">
          <cell r="Z779">
            <v>863.3625</v>
          </cell>
        </row>
        <row r="780">
          <cell r="A780">
            <v>775</v>
          </cell>
          <cell r="B780" t="str">
            <v>11270199</v>
          </cell>
        </row>
        <row r="780">
          <cell r="D780" t="str">
            <v>配件</v>
          </cell>
        </row>
        <row r="780">
          <cell r="G780" t="str">
            <v>批</v>
          </cell>
        </row>
        <row r="780">
          <cell r="I780">
            <v>900</v>
          </cell>
          <cell r="J780">
            <v>637.17</v>
          </cell>
        </row>
        <row r="780">
          <cell r="O780">
            <v>0</v>
          </cell>
        </row>
        <row r="780">
          <cell r="Z780">
            <v>0</v>
          </cell>
        </row>
        <row r="781">
          <cell r="A781">
            <v>776</v>
          </cell>
          <cell r="B781" t="str">
            <v>11270255</v>
          </cell>
        </row>
        <row r="781">
          <cell r="D781" t="str">
            <v>绝缘套</v>
          </cell>
        </row>
        <row r="781">
          <cell r="G781" t="str">
            <v>件</v>
          </cell>
        </row>
        <row r="781">
          <cell r="I781">
            <v>0</v>
          </cell>
          <cell r="J781">
            <v>36.97</v>
          </cell>
        </row>
        <row r="781">
          <cell r="O781">
            <v>0</v>
          </cell>
        </row>
        <row r="781">
          <cell r="Z781">
            <v>0</v>
          </cell>
        </row>
        <row r="782">
          <cell r="A782">
            <v>777</v>
          </cell>
          <cell r="B782" t="str">
            <v>11270323</v>
          </cell>
        </row>
        <row r="782">
          <cell r="D782" t="str">
            <v>切割片</v>
          </cell>
          <cell r="E782" t="str">
            <v>400</v>
          </cell>
        </row>
        <row r="782">
          <cell r="G782" t="str">
            <v>片</v>
          </cell>
        </row>
        <row r="782">
          <cell r="I782">
            <v>5</v>
          </cell>
          <cell r="J782">
            <v>54.37</v>
          </cell>
        </row>
        <row r="782">
          <cell r="O782">
            <v>5</v>
          </cell>
        </row>
        <row r="782">
          <cell r="Z782">
            <v>27.185</v>
          </cell>
        </row>
        <row r="783">
          <cell r="A783">
            <v>778</v>
          </cell>
          <cell r="B783" t="str">
            <v>11270328</v>
          </cell>
        </row>
        <row r="783">
          <cell r="D783" t="str">
            <v>劳保鞋</v>
          </cell>
        </row>
        <row r="783">
          <cell r="G783" t="str">
            <v>双</v>
          </cell>
        </row>
        <row r="783">
          <cell r="I783">
            <v>56</v>
          </cell>
          <cell r="J783">
            <v>3520.4</v>
          </cell>
        </row>
        <row r="783">
          <cell r="O783">
            <v>6</v>
          </cell>
        </row>
        <row r="783">
          <cell r="Z783">
            <v>188.592858</v>
          </cell>
        </row>
        <row r="784">
          <cell r="A784">
            <v>779</v>
          </cell>
          <cell r="B784" t="str">
            <v>11270333</v>
          </cell>
        </row>
        <row r="784">
          <cell r="D784" t="str">
            <v>电焊钳</v>
          </cell>
          <cell r="E784" t="str">
            <v>800A</v>
          </cell>
        </row>
        <row r="784">
          <cell r="G784" t="str">
            <v>把</v>
          </cell>
        </row>
        <row r="784">
          <cell r="I784">
            <v>2</v>
          </cell>
          <cell r="J784">
            <v>40.71</v>
          </cell>
        </row>
        <row r="784">
          <cell r="O784">
            <v>2</v>
          </cell>
        </row>
        <row r="784">
          <cell r="Z784">
            <v>20.355</v>
          </cell>
        </row>
        <row r="785">
          <cell r="A785">
            <v>780</v>
          </cell>
          <cell r="B785" t="str">
            <v>11270372</v>
          </cell>
        </row>
        <row r="785">
          <cell r="D785" t="str">
            <v>大锤</v>
          </cell>
        </row>
        <row r="785">
          <cell r="G785" t="str">
            <v>把</v>
          </cell>
        </row>
        <row r="785">
          <cell r="I785">
            <v>2</v>
          </cell>
          <cell r="J785">
            <v>159.29</v>
          </cell>
        </row>
        <row r="785">
          <cell r="O785">
            <v>2</v>
          </cell>
        </row>
        <row r="785">
          <cell r="Z785">
            <v>79.645</v>
          </cell>
        </row>
        <row r="786">
          <cell r="A786">
            <v>781</v>
          </cell>
          <cell r="B786" t="str">
            <v>11270399</v>
          </cell>
        </row>
        <row r="786">
          <cell r="D786" t="str">
            <v>三通</v>
          </cell>
        </row>
        <row r="786">
          <cell r="G786" t="str">
            <v>个</v>
          </cell>
        </row>
        <row r="786">
          <cell r="I786">
            <v>5</v>
          </cell>
          <cell r="J786">
            <v>74.96</v>
          </cell>
        </row>
        <row r="786">
          <cell r="O786">
            <v>5</v>
          </cell>
        </row>
        <row r="786">
          <cell r="Z786">
            <v>37.48</v>
          </cell>
        </row>
        <row r="787">
          <cell r="A787">
            <v>782</v>
          </cell>
          <cell r="B787" t="str">
            <v>11270401</v>
          </cell>
        </row>
        <row r="787">
          <cell r="D787" t="str">
            <v>滑轮</v>
          </cell>
        </row>
        <row r="787">
          <cell r="G787" t="str">
            <v>个</v>
          </cell>
        </row>
        <row r="787">
          <cell r="I787">
            <v>28</v>
          </cell>
          <cell r="J787">
            <v>215.93</v>
          </cell>
        </row>
        <row r="787">
          <cell r="O787">
            <v>28</v>
          </cell>
        </row>
        <row r="787">
          <cell r="Z787">
            <v>107.965004</v>
          </cell>
        </row>
        <row r="788">
          <cell r="A788">
            <v>783</v>
          </cell>
          <cell r="B788" t="str">
            <v>11270428</v>
          </cell>
        </row>
        <row r="788">
          <cell r="D788" t="str">
            <v>箱体</v>
          </cell>
        </row>
        <row r="788">
          <cell r="G788" t="str">
            <v>个</v>
          </cell>
        </row>
        <row r="788">
          <cell r="I788">
            <v>61</v>
          </cell>
          <cell r="J788">
            <v>86021.71</v>
          </cell>
        </row>
        <row r="788">
          <cell r="O788">
            <v>61</v>
          </cell>
        </row>
        <row r="788">
          <cell r="Z788">
            <v>43010.8549935</v>
          </cell>
        </row>
        <row r="789">
          <cell r="A789">
            <v>784</v>
          </cell>
          <cell r="B789" t="str">
            <v>11270432</v>
          </cell>
        </row>
        <row r="789">
          <cell r="D789" t="str">
            <v>枪嘴</v>
          </cell>
        </row>
        <row r="789">
          <cell r="G789" t="str">
            <v>个</v>
          </cell>
        </row>
        <row r="789">
          <cell r="I789">
            <v>34</v>
          </cell>
          <cell r="J789">
            <v>6609.88</v>
          </cell>
        </row>
        <row r="789">
          <cell r="O789">
            <v>34</v>
          </cell>
        </row>
        <row r="789">
          <cell r="Z789">
            <v>3304.939995</v>
          </cell>
        </row>
        <row r="790">
          <cell r="A790">
            <v>785</v>
          </cell>
          <cell r="B790" t="str">
            <v>11270496</v>
          </cell>
        </row>
        <row r="790">
          <cell r="D790" t="str">
            <v>定子</v>
          </cell>
        </row>
        <row r="790">
          <cell r="G790" t="str">
            <v>个</v>
          </cell>
        </row>
        <row r="790">
          <cell r="I790">
            <v>2</v>
          </cell>
          <cell r="J790">
            <v>420.79</v>
          </cell>
        </row>
        <row r="790">
          <cell r="O790">
            <v>2</v>
          </cell>
        </row>
        <row r="790">
          <cell r="Z790">
            <v>210.395</v>
          </cell>
        </row>
        <row r="791">
          <cell r="A791">
            <v>786</v>
          </cell>
          <cell r="B791" t="str">
            <v>11270631</v>
          </cell>
        </row>
        <row r="791">
          <cell r="D791" t="str">
            <v>受电器支架</v>
          </cell>
        </row>
        <row r="791">
          <cell r="G791" t="str">
            <v>个</v>
          </cell>
        </row>
        <row r="791">
          <cell r="I791">
            <v>6</v>
          </cell>
          <cell r="J791">
            <v>200.18</v>
          </cell>
        </row>
        <row r="791">
          <cell r="O791">
            <v>6</v>
          </cell>
        </row>
        <row r="791">
          <cell r="Z791">
            <v>100.089999</v>
          </cell>
        </row>
        <row r="792">
          <cell r="A792">
            <v>787</v>
          </cell>
          <cell r="B792" t="str">
            <v>11270650</v>
          </cell>
        </row>
        <row r="792">
          <cell r="D792" t="str">
            <v>护板</v>
          </cell>
        </row>
        <row r="792">
          <cell r="G792" t="str">
            <v>件</v>
          </cell>
        </row>
        <row r="792">
          <cell r="I792">
            <v>1</v>
          </cell>
          <cell r="J792">
            <v>241.38</v>
          </cell>
        </row>
        <row r="792">
          <cell r="O792">
            <v>1</v>
          </cell>
        </row>
        <row r="792">
          <cell r="Z792">
            <v>120.69</v>
          </cell>
        </row>
        <row r="793">
          <cell r="A793">
            <v>788</v>
          </cell>
          <cell r="B793" t="str">
            <v>11270673</v>
          </cell>
        </row>
        <row r="793">
          <cell r="D793" t="str">
            <v>油气分离器</v>
          </cell>
        </row>
        <row r="793">
          <cell r="G793" t="str">
            <v>件</v>
          </cell>
        </row>
        <row r="793">
          <cell r="I793">
            <v>1</v>
          </cell>
          <cell r="J793">
            <v>974.34</v>
          </cell>
        </row>
        <row r="793">
          <cell r="O793">
            <v>1</v>
          </cell>
        </row>
        <row r="793">
          <cell r="Z793">
            <v>487.17</v>
          </cell>
        </row>
        <row r="794">
          <cell r="A794">
            <v>789</v>
          </cell>
          <cell r="B794" t="str">
            <v>11270935</v>
          </cell>
        </row>
        <row r="794">
          <cell r="D794" t="str">
            <v>铜压帽</v>
          </cell>
        </row>
        <row r="794">
          <cell r="G794" t="str">
            <v>个</v>
          </cell>
        </row>
        <row r="794">
          <cell r="I794">
            <v>22</v>
          </cell>
          <cell r="J794">
            <v>56.39</v>
          </cell>
        </row>
        <row r="794">
          <cell r="O794">
            <v>2</v>
          </cell>
        </row>
        <row r="794">
          <cell r="Z794">
            <v>2.563182</v>
          </cell>
        </row>
        <row r="795">
          <cell r="A795">
            <v>790</v>
          </cell>
          <cell r="B795" t="str">
            <v>11270936</v>
          </cell>
        </row>
        <row r="795">
          <cell r="D795" t="str">
            <v>送丝管</v>
          </cell>
          <cell r="E795" t="str">
            <v>φ1.2</v>
          </cell>
        </row>
        <row r="795">
          <cell r="G795" t="str">
            <v>条</v>
          </cell>
        </row>
        <row r="795">
          <cell r="I795">
            <v>0</v>
          </cell>
          <cell r="J795">
            <v>16.59</v>
          </cell>
        </row>
        <row r="795">
          <cell r="O795">
            <v>0</v>
          </cell>
        </row>
        <row r="795">
          <cell r="Z795">
            <v>0</v>
          </cell>
        </row>
        <row r="796">
          <cell r="A796">
            <v>791</v>
          </cell>
          <cell r="B796" t="str">
            <v>11270947</v>
          </cell>
        </row>
        <row r="796">
          <cell r="D796" t="str">
            <v>车用反光贴</v>
          </cell>
        </row>
        <row r="796">
          <cell r="G796" t="str">
            <v>件</v>
          </cell>
        </row>
        <row r="796">
          <cell r="I796">
            <v>20</v>
          </cell>
          <cell r="J796">
            <v>894.73</v>
          </cell>
        </row>
        <row r="796">
          <cell r="O796">
            <v>20</v>
          </cell>
        </row>
        <row r="796">
          <cell r="Z796">
            <v>447.365</v>
          </cell>
        </row>
        <row r="797">
          <cell r="A797">
            <v>792</v>
          </cell>
          <cell r="B797" t="str">
            <v>11270950</v>
          </cell>
        </row>
        <row r="797">
          <cell r="D797" t="str">
            <v>曲线锯</v>
          </cell>
          <cell r="E797" t="str">
            <v>东成M1Q-FF-85</v>
          </cell>
        </row>
        <row r="797">
          <cell r="G797" t="str">
            <v>台</v>
          </cell>
        </row>
        <row r="797">
          <cell r="I797">
            <v>2</v>
          </cell>
          <cell r="J797">
            <v>760.69</v>
          </cell>
        </row>
        <row r="797">
          <cell r="O797">
            <v>2</v>
          </cell>
        </row>
        <row r="797">
          <cell r="Z797">
            <v>380.345</v>
          </cell>
        </row>
        <row r="798">
          <cell r="A798">
            <v>793</v>
          </cell>
          <cell r="B798" t="str">
            <v>11270959</v>
          </cell>
        </row>
        <row r="798">
          <cell r="D798" t="str">
            <v>吊钩</v>
          </cell>
          <cell r="E798" t="str">
            <v>2T</v>
          </cell>
        </row>
        <row r="798">
          <cell r="G798" t="str">
            <v>件</v>
          </cell>
        </row>
        <row r="798">
          <cell r="I798">
            <v>3</v>
          </cell>
          <cell r="J798">
            <v>100.86</v>
          </cell>
        </row>
        <row r="798">
          <cell r="O798">
            <v>3</v>
          </cell>
        </row>
        <row r="798">
          <cell r="Z798">
            <v>50.43</v>
          </cell>
        </row>
        <row r="799">
          <cell r="A799">
            <v>794</v>
          </cell>
          <cell r="B799" t="str">
            <v>11271083</v>
          </cell>
        </row>
        <row r="799">
          <cell r="D799" t="str">
            <v>鳄鱼夹</v>
          </cell>
        </row>
        <row r="799">
          <cell r="G799" t="str">
            <v>个</v>
          </cell>
        </row>
        <row r="799">
          <cell r="I799">
            <v>210</v>
          </cell>
          <cell r="J799">
            <v>241.6</v>
          </cell>
        </row>
        <row r="799">
          <cell r="O799">
            <v>210</v>
          </cell>
        </row>
        <row r="799">
          <cell r="Z799">
            <v>120.79998</v>
          </cell>
        </row>
        <row r="800">
          <cell r="A800">
            <v>795</v>
          </cell>
          <cell r="B800" t="str">
            <v>11271124</v>
          </cell>
        </row>
        <row r="800">
          <cell r="D800" t="str">
            <v>电动葫芦</v>
          </cell>
          <cell r="E800" t="str">
            <v>5T</v>
          </cell>
        </row>
        <row r="800">
          <cell r="G800" t="str">
            <v>台</v>
          </cell>
        </row>
        <row r="800">
          <cell r="I800">
            <v>2</v>
          </cell>
          <cell r="J800">
            <v>12182.3</v>
          </cell>
        </row>
        <row r="800">
          <cell r="O800">
            <v>2</v>
          </cell>
        </row>
        <row r="800">
          <cell r="Z800">
            <v>6091.15</v>
          </cell>
        </row>
        <row r="801">
          <cell r="A801">
            <v>796</v>
          </cell>
          <cell r="B801" t="str">
            <v>11271156</v>
          </cell>
        </row>
        <row r="801">
          <cell r="D801" t="str">
            <v>吊钩安全挡板</v>
          </cell>
          <cell r="E801" t="str">
            <v>10T</v>
          </cell>
        </row>
        <row r="801">
          <cell r="G801" t="str">
            <v>件</v>
          </cell>
        </row>
        <row r="801">
          <cell r="I801">
            <v>9</v>
          </cell>
          <cell r="J801">
            <v>86.54</v>
          </cell>
        </row>
        <row r="801">
          <cell r="O801">
            <v>9</v>
          </cell>
        </row>
        <row r="801">
          <cell r="Z801">
            <v>43.270002</v>
          </cell>
        </row>
        <row r="802">
          <cell r="A802">
            <v>797</v>
          </cell>
          <cell r="B802" t="str">
            <v>11271157</v>
          </cell>
        </row>
        <row r="802">
          <cell r="D802" t="str">
            <v>吊钩安全挡板</v>
          </cell>
          <cell r="E802" t="str">
            <v>20T</v>
          </cell>
        </row>
        <row r="802">
          <cell r="G802" t="str">
            <v>件</v>
          </cell>
        </row>
        <row r="802">
          <cell r="I802">
            <v>6</v>
          </cell>
          <cell r="J802">
            <v>238.94</v>
          </cell>
        </row>
        <row r="802">
          <cell r="O802">
            <v>6</v>
          </cell>
        </row>
        <row r="802">
          <cell r="Z802">
            <v>119.469999</v>
          </cell>
        </row>
        <row r="803">
          <cell r="A803">
            <v>798</v>
          </cell>
          <cell r="B803" t="str">
            <v>11271174</v>
          </cell>
        </row>
        <row r="803">
          <cell r="D803" t="str">
            <v>空气压缩机</v>
          </cell>
          <cell r="E803" t="str">
            <v>0.8MPa</v>
          </cell>
        </row>
        <row r="803">
          <cell r="G803" t="str">
            <v>台</v>
          </cell>
        </row>
        <row r="803">
          <cell r="I803">
            <v>1</v>
          </cell>
          <cell r="J803">
            <v>485.84</v>
          </cell>
        </row>
        <row r="803">
          <cell r="O803">
            <v>1</v>
          </cell>
        </row>
        <row r="803">
          <cell r="Z803">
            <v>242.92</v>
          </cell>
        </row>
        <row r="804">
          <cell r="A804">
            <v>799</v>
          </cell>
          <cell r="B804" t="str">
            <v>11320051</v>
          </cell>
        </row>
        <row r="804">
          <cell r="D804" t="str">
            <v>延时阀</v>
          </cell>
          <cell r="E804" t="str">
            <v>25#</v>
          </cell>
        </row>
        <row r="804">
          <cell r="G804" t="str">
            <v>个</v>
          </cell>
        </row>
        <row r="804">
          <cell r="I804">
            <v>0</v>
          </cell>
          <cell r="J804">
            <v>34.51</v>
          </cell>
        </row>
        <row r="804">
          <cell r="O804">
            <v>0</v>
          </cell>
        </row>
        <row r="804">
          <cell r="Z804">
            <v>0</v>
          </cell>
        </row>
        <row r="805">
          <cell r="A805">
            <v>800</v>
          </cell>
          <cell r="B805" t="str">
            <v>11330012</v>
          </cell>
        </row>
        <row r="805">
          <cell r="D805" t="str">
            <v>试压泵</v>
          </cell>
          <cell r="E805" t="str">
            <v>2.5MPa</v>
          </cell>
        </row>
        <row r="805">
          <cell r="G805" t="str">
            <v>台</v>
          </cell>
        </row>
        <row r="805">
          <cell r="I805">
            <v>1</v>
          </cell>
          <cell r="J805">
            <v>102</v>
          </cell>
        </row>
        <row r="805">
          <cell r="O805">
            <v>1</v>
          </cell>
        </row>
        <row r="805">
          <cell r="Z805">
            <v>51</v>
          </cell>
        </row>
        <row r="806">
          <cell r="A806">
            <v>801</v>
          </cell>
          <cell r="B806" t="str">
            <v>12010001</v>
          </cell>
        </row>
        <row r="806">
          <cell r="D806" t="str">
            <v>春秋管理装</v>
          </cell>
        </row>
        <row r="806">
          <cell r="G806" t="str">
            <v>套</v>
          </cell>
        </row>
        <row r="806">
          <cell r="I806">
            <v>11</v>
          </cell>
          <cell r="J806">
            <v>1782.68</v>
          </cell>
        </row>
        <row r="806">
          <cell r="O806">
            <v>8</v>
          </cell>
        </row>
        <row r="806">
          <cell r="Z806">
            <v>129.6494544</v>
          </cell>
        </row>
        <row r="807">
          <cell r="A807">
            <v>802</v>
          </cell>
          <cell r="B807" t="str">
            <v>12010002</v>
          </cell>
        </row>
        <row r="807">
          <cell r="D807" t="str">
            <v>普通操作工装</v>
          </cell>
        </row>
        <row r="807">
          <cell r="G807" t="str">
            <v>套</v>
          </cell>
        </row>
        <row r="807">
          <cell r="I807">
            <v>70</v>
          </cell>
          <cell r="J807">
            <v>7996.96</v>
          </cell>
        </row>
        <row r="807">
          <cell r="O807">
            <v>15</v>
          </cell>
        </row>
        <row r="807">
          <cell r="Z807">
            <v>171.363429</v>
          </cell>
        </row>
        <row r="808">
          <cell r="A808">
            <v>803</v>
          </cell>
          <cell r="B808" t="str">
            <v>12010008</v>
          </cell>
        </row>
        <row r="808">
          <cell r="D808" t="str">
            <v>操作冬季棉衣</v>
          </cell>
        </row>
        <row r="808">
          <cell r="G808" t="str">
            <v>件</v>
          </cell>
        </row>
        <row r="808">
          <cell r="I808">
            <v>3</v>
          </cell>
          <cell r="J808">
            <v>493.01</v>
          </cell>
        </row>
        <row r="808">
          <cell r="O808">
            <v>1</v>
          </cell>
        </row>
        <row r="808">
          <cell r="Z808">
            <v>16.4336667</v>
          </cell>
        </row>
        <row r="809">
          <cell r="A809">
            <v>804</v>
          </cell>
          <cell r="B809" t="str">
            <v>12010024</v>
          </cell>
        </row>
        <row r="809">
          <cell r="D809" t="str">
            <v>喷漆防护服</v>
          </cell>
        </row>
        <row r="809">
          <cell r="G809" t="str">
            <v>套</v>
          </cell>
        </row>
        <row r="809">
          <cell r="I809">
            <v>8</v>
          </cell>
          <cell r="J809">
            <v>309.79</v>
          </cell>
        </row>
        <row r="809">
          <cell r="O809">
            <v>4</v>
          </cell>
        </row>
        <row r="809">
          <cell r="Z809">
            <v>15.4895</v>
          </cell>
        </row>
        <row r="810">
          <cell r="A810">
            <v>805</v>
          </cell>
          <cell r="B810" t="str">
            <v>12010030</v>
          </cell>
        </row>
        <row r="810">
          <cell r="D810" t="str">
            <v>马甲</v>
          </cell>
        </row>
        <row r="810">
          <cell r="G810" t="str">
            <v>件</v>
          </cell>
        </row>
        <row r="810">
          <cell r="I810">
            <v>7</v>
          </cell>
          <cell r="J810">
            <v>117.68</v>
          </cell>
        </row>
        <row r="810">
          <cell r="O810">
            <v>7</v>
          </cell>
        </row>
        <row r="810">
          <cell r="Z810">
            <v>11.7680003</v>
          </cell>
        </row>
        <row r="811">
          <cell r="A811">
            <v>806</v>
          </cell>
          <cell r="B811" t="str">
            <v>12020002</v>
          </cell>
        </row>
        <row r="811">
          <cell r="D811" t="str">
            <v>88皮五指</v>
          </cell>
        </row>
        <row r="811">
          <cell r="G811" t="str">
            <v>付</v>
          </cell>
        </row>
        <row r="811">
          <cell r="I811">
            <v>30</v>
          </cell>
          <cell r="J811">
            <v>238</v>
          </cell>
        </row>
        <row r="811">
          <cell r="O811">
            <v>30</v>
          </cell>
        </row>
        <row r="811">
          <cell r="Z811">
            <v>23.799999</v>
          </cell>
        </row>
        <row r="812">
          <cell r="A812">
            <v>807</v>
          </cell>
          <cell r="B812" t="str">
            <v>12020012</v>
          </cell>
        </row>
        <row r="812">
          <cell r="D812" t="str">
            <v>挂胶手套</v>
          </cell>
          <cell r="E812" t="str">
            <v>厚</v>
          </cell>
        </row>
        <row r="812">
          <cell r="G812" t="str">
            <v>付</v>
          </cell>
        </row>
        <row r="812">
          <cell r="I812">
            <v>58</v>
          </cell>
          <cell r="J812">
            <v>118.06</v>
          </cell>
        </row>
        <row r="812">
          <cell r="O812">
            <v>58</v>
          </cell>
        </row>
        <row r="812">
          <cell r="Z812">
            <v>11.8059986</v>
          </cell>
        </row>
        <row r="813">
          <cell r="A813">
            <v>808</v>
          </cell>
          <cell r="B813" t="str">
            <v>12040002</v>
          </cell>
        </row>
        <row r="813">
          <cell r="D813" t="str">
            <v>电工绝缘鞋</v>
          </cell>
        </row>
        <row r="813">
          <cell r="G813" t="str">
            <v>双</v>
          </cell>
        </row>
        <row r="813">
          <cell r="I813">
            <v>4</v>
          </cell>
          <cell r="J813">
            <v>280.06</v>
          </cell>
        </row>
        <row r="813">
          <cell r="O813">
            <v>4</v>
          </cell>
        </row>
        <row r="813">
          <cell r="Z813">
            <v>28.006</v>
          </cell>
        </row>
        <row r="814">
          <cell r="A814">
            <v>809</v>
          </cell>
          <cell r="B814" t="str">
            <v>12050003</v>
          </cell>
        </row>
        <row r="814">
          <cell r="D814" t="str">
            <v>安全帽</v>
          </cell>
          <cell r="E814" t="str">
            <v>操作岗</v>
          </cell>
        </row>
        <row r="814">
          <cell r="G814" t="str">
            <v>顶</v>
          </cell>
        </row>
        <row r="814">
          <cell r="I814">
            <v>1</v>
          </cell>
          <cell r="J814">
            <v>23.98</v>
          </cell>
        </row>
        <row r="814">
          <cell r="O814">
            <v>1</v>
          </cell>
        </row>
        <row r="814">
          <cell r="Z814">
            <v>2.398</v>
          </cell>
        </row>
        <row r="815">
          <cell r="A815">
            <v>810</v>
          </cell>
          <cell r="B815" t="str">
            <v>12050004</v>
          </cell>
        </row>
        <row r="815">
          <cell r="D815" t="str">
            <v>安全帽</v>
          </cell>
          <cell r="E815" t="str">
            <v>安全监督</v>
          </cell>
        </row>
        <row r="815">
          <cell r="G815" t="str">
            <v>顶</v>
          </cell>
        </row>
        <row r="815">
          <cell r="I815">
            <v>1</v>
          </cell>
          <cell r="J815">
            <v>25</v>
          </cell>
        </row>
        <row r="815">
          <cell r="O815">
            <v>1</v>
          </cell>
        </row>
        <row r="815">
          <cell r="Z815">
            <v>2.5</v>
          </cell>
        </row>
        <row r="816">
          <cell r="A816">
            <v>811</v>
          </cell>
          <cell r="B816" t="str">
            <v>12050007</v>
          </cell>
        </row>
        <row r="816">
          <cell r="D816" t="str">
            <v>披肩帽</v>
          </cell>
        </row>
        <row r="816">
          <cell r="G816" t="str">
            <v>顶</v>
          </cell>
        </row>
        <row r="816">
          <cell r="I816">
            <v>6</v>
          </cell>
          <cell r="J816">
            <v>30.34</v>
          </cell>
        </row>
        <row r="816">
          <cell r="O816">
            <v>6</v>
          </cell>
        </row>
        <row r="816">
          <cell r="Z816">
            <v>3.0340002</v>
          </cell>
        </row>
        <row r="817">
          <cell r="A817">
            <v>812</v>
          </cell>
          <cell r="B817" t="str">
            <v>12070013</v>
          </cell>
        </row>
        <row r="817">
          <cell r="D817" t="str">
            <v>喷砂服白镜</v>
          </cell>
          <cell r="E817" t="str">
            <v>160*110*4</v>
          </cell>
        </row>
        <row r="817">
          <cell r="G817" t="str">
            <v>片</v>
          </cell>
        </row>
        <row r="817">
          <cell r="I817">
            <v>150</v>
          </cell>
          <cell r="J817">
            <v>199.12</v>
          </cell>
        </row>
        <row r="817">
          <cell r="O817">
            <v>150</v>
          </cell>
        </row>
        <row r="817">
          <cell r="Z817">
            <v>19.912005</v>
          </cell>
        </row>
        <row r="818">
          <cell r="A818">
            <v>813</v>
          </cell>
          <cell r="B818" t="str">
            <v>12080008</v>
          </cell>
        </row>
        <row r="818">
          <cell r="D818" t="str">
            <v>硅胶防毒面罩</v>
          </cell>
          <cell r="E818" t="str">
            <v>FH0501</v>
          </cell>
        </row>
        <row r="818">
          <cell r="G818" t="str">
            <v>个</v>
          </cell>
        </row>
        <row r="818">
          <cell r="I818">
            <v>10</v>
          </cell>
          <cell r="J818">
            <v>272.63</v>
          </cell>
        </row>
        <row r="818">
          <cell r="O818">
            <v>0</v>
          </cell>
        </row>
        <row r="818">
          <cell r="Z818">
            <v>0</v>
          </cell>
        </row>
        <row r="819">
          <cell r="A819">
            <v>814</v>
          </cell>
          <cell r="B819" t="str">
            <v>12080012</v>
          </cell>
        </row>
        <row r="819">
          <cell r="D819" t="str">
            <v>透明面罩板</v>
          </cell>
        </row>
        <row r="819">
          <cell r="G819" t="str">
            <v>个</v>
          </cell>
        </row>
        <row r="819">
          <cell r="I819">
            <v>8</v>
          </cell>
          <cell r="J819">
            <v>247.79</v>
          </cell>
        </row>
        <row r="819">
          <cell r="O819">
            <v>0</v>
          </cell>
        </row>
        <row r="819">
          <cell r="Z819">
            <v>0</v>
          </cell>
        </row>
        <row r="820">
          <cell r="A820">
            <v>815</v>
          </cell>
          <cell r="B820" t="str">
            <v>12100002</v>
          </cell>
        </row>
        <row r="820">
          <cell r="D820" t="str">
            <v>香皂</v>
          </cell>
        </row>
        <row r="820">
          <cell r="G820" t="str">
            <v>块</v>
          </cell>
        </row>
        <row r="820">
          <cell r="I820">
            <v>1</v>
          </cell>
          <cell r="J820">
            <v>3.42</v>
          </cell>
        </row>
        <row r="820">
          <cell r="O820">
            <v>1</v>
          </cell>
        </row>
        <row r="820">
          <cell r="Z820">
            <v>0.342</v>
          </cell>
        </row>
        <row r="821">
          <cell r="A821">
            <v>816</v>
          </cell>
          <cell r="B821" t="str">
            <v>12100008</v>
          </cell>
        </row>
        <row r="821">
          <cell r="D821" t="str">
            <v>肥皂</v>
          </cell>
        </row>
        <row r="821">
          <cell r="G821" t="str">
            <v>块</v>
          </cell>
        </row>
        <row r="821">
          <cell r="I821">
            <v>30</v>
          </cell>
          <cell r="J821">
            <v>111.52</v>
          </cell>
        </row>
        <row r="821">
          <cell r="O821">
            <v>30</v>
          </cell>
        </row>
        <row r="821">
          <cell r="Z821">
            <v>11.151999</v>
          </cell>
        </row>
        <row r="822">
          <cell r="A822">
            <v>817</v>
          </cell>
          <cell r="B822" t="str">
            <v>12100012</v>
          </cell>
        </row>
        <row r="822">
          <cell r="D822" t="str">
            <v>洗衣液</v>
          </cell>
        </row>
        <row r="822">
          <cell r="G822" t="str">
            <v>桶</v>
          </cell>
        </row>
        <row r="822">
          <cell r="I822">
            <v>50</v>
          </cell>
          <cell r="J822">
            <v>2488.72</v>
          </cell>
        </row>
        <row r="822">
          <cell r="O822">
            <v>38</v>
          </cell>
        </row>
        <row r="822">
          <cell r="Z822">
            <v>189.14272</v>
          </cell>
        </row>
        <row r="823">
          <cell r="A823">
            <v>818</v>
          </cell>
          <cell r="B823" t="str">
            <v>12120001</v>
          </cell>
        </row>
        <row r="823">
          <cell r="D823" t="str">
            <v>3M防毒口罩</v>
          </cell>
        </row>
        <row r="823">
          <cell r="G823" t="str">
            <v>个</v>
          </cell>
        </row>
        <row r="823">
          <cell r="I823">
            <v>4</v>
          </cell>
          <cell r="J823">
            <v>415.75</v>
          </cell>
        </row>
        <row r="823">
          <cell r="O823">
            <v>1</v>
          </cell>
        </row>
        <row r="823">
          <cell r="Z823">
            <v>10.39375</v>
          </cell>
        </row>
        <row r="824">
          <cell r="A824">
            <v>819</v>
          </cell>
          <cell r="B824" t="str">
            <v>12120002</v>
          </cell>
        </row>
        <row r="824">
          <cell r="D824" t="str">
            <v>耳塞</v>
          </cell>
        </row>
        <row r="824">
          <cell r="G824" t="str">
            <v>付</v>
          </cell>
        </row>
        <row r="824">
          <cell r="I824">
            <v>107</v>
          </cell>
          <cell r="J824">
            <v>262.2</v>
          </cell>
        </row>
        <row r="824">
          <cell r="O824">
            <v>107</v>
          </cell>
        </row>
        <row r="824">
          <cell r="Z824">
            <v>26.2199969</v>
          </cell>
        </row>
        <row r="825">
          <cell r="A825">
            <v>820</v>
          </cell>
          <cell r="B825" t="str">
            <v>12120005</v>
          </cell>
        </row>
        <row r="825">
          <cell r="D825" t="str">
            <v>3M过滤棉</v>
          </cell>
        </row>
        <row r="825">
          <cell r="G825" t="str">
            <v>个</v>
          </cell>
        </row>
        <row r="825">
          <cell r="I825">
            <v>238</v>
          </cell>
          <cell r="J825">
            <v>1651.75</v>
          </cell>
        </row>
        <row r="825">
          <cell r="O825">
            <v>6</v>
          </cell>
        </row>
        <row r="825">
          <cell r="Z825">
            <v>4.1640756</v>
          </cell>
        </row>
        <row r="826">
          <cell r="A826">
            <v>821</v>
          </cell>
          <cell r="B826" t="str">
            <v>12120006</v>
          </cell>
        </row>
        <row r="826">
          <cell r="D826" t="str">
            <v>3M防毒滤棉</v>
          </cell>
        </row>
        <row r="826">
          <cell r="G826" t="str">
            <v>个</v>
          </cell>
        </row>
        <row r="826">
          <cell r="I826">
            <v>20</v>
          </cell>
          <cell r="J826">
            <v>97.86</v>
          </cell>
        </row>
        <row r="826">
          <cell r="O826">
            <v>20</v>
          </cell>
        </row>
        <row r="826">
          <cell r="Z826">
            <v>9.786</v>
          </cell>
        </row>
        <row r="827">
          <cell r="A827">
            <v>822</v>
          </cell>
          <cell r="B827" t="str">
            <v>12120007</v>
          </cell>
        </row>
        <row r="827">
          <cell r="D827" t="str">
            <v>3M防毒滤盒</v>
          </cell>
        </row>
        <row r="827">
          <cell r="G827" t="str">
            <v>个</v>
          </cell>
        </row>
        <row r="827">
          <cell r="I827">
            <v>16</v>
          </cell>
          <cell r="J827">
            <v>346</v>
          </cell>
        </row>
        <row r="827">
          <cell r="O827">
            <v>16</v>
          </cell>
        </row>
        <row r="827">
          <cell r="Z827">
            <v>34.6</v>
          </cell>
        </row>
        <row r="828">
          <cell r="A828">
            <v>823</v>
          </cell>
          <cell r="B828" t="str">
            <v>12120014</v>
          </cell>
        </row>
        <row r="828">
          <cell r="D828" t="str">
            <v>操作服夏装</v>
          </cell>
        </row>
        <row r="828">
          <cell r="G828" t="str">
            <v>套</v>
          </cell>
        </row>
        <row r="828">
          <cell r="I828">
            <v>2</v>
          </cell>
          <cell r="J828">
            <v>210.28</v>
          </cell>
        </row>
        <row r="828">
          <cell r="O828">
            <v>0</v>
          </cell>
        </row>
        <row r="828">
          <cell r="Z828">
            <v>0</v>
          </cell>
        </row>
        <row r="829">
          <cell r="A829">
            <v>824</v>
          </cell>
          <cell r="B829" t="str">
            <v>12120025</v>
          </cell>
        </row>
        <row r="829">
          <cell r="D829" t="str">
            <v>管理夏装</v>
          </cell>
        </row>
        <row r="829">
          <cell r="G829" t="str">
            <v>套</v>
          </cell>
        </row>
        <row r="829">
          <cell r="I829">
            <v>41</v>
          </cell>
          <cell r="J829">
            <v>4517.99</v>
          </cell>
        </row>
        <row r="829">
          <cell r="O829">
            <v>37</v>
          </cell>
        </row>
        <row r="829">
          <cell r="Z829">
            <v>407.7210486</v>
          </cell>
        </row>
        <row r="830">
          <cell r="A830">
            <v>825</v>
          </cell>
          <cell r="B830" t="str">
            <v>12120027</v>
          </cell>
        </row>
        <row r="830">
          <cell r="D830" t="str">
            <v>护脚布</v>
          </cell>
        </row>
        <row r="830">
          <cell r="G830" t="str">
            <v>付</v>
          </cell>
        </row>
        <row r="830">
          <cell r="I830">
            <v>113</v>
          </cell>
          <cell r="J830">
            <v>976.33</v>
          </cell>
        </row>
        <row r="830">
          <cell r="O830">
            <v>113</v>
          </cell>
        </row>
        <row r="830">
          <cell r="Z830">
            <v>97.6330057</v>
          </cell>
        </row>
        <row r="831">
          <cell r="A831">
            <v>826</v>
          </cell>
          <cell r="B831" t="str">
            <v>12120045</v>
          </cell>
        </row>
        <row r="831">
          <cell r="D831" t="str">
            <v>防毒滤盖</v>
          </cell>
        </row>
        <row r="831">
          <cell r="G831" t="str">
            <v>付</v>
          </cell>
        </row>
        <row r="831">
          <cell r="I831">
            <v>8</v>
          </cell>
          <cell r="J831">
            <v>28.97</v>
          </cell>
        </row>
        <row r="831">
          <cell r="O831">
            <v>0</v>
          </cell>
        </row>
        <row r="831">
          <cell r="Z831">
            <v>0</v>
          </cell>
        </row>
        <row r="832">
          <cell r="A832">
            <v>827</v>
          </cell>
          <cell r="B832" t="str">
            <v>12120079</v>
          </cell>
        </row>
        <row r="832">
          <cell r="D832" t="str">
            <v>套袖</v>
          </cell>
        </row>
        <row r="832">
          <cell r="G832" t="str">
            <v>付</v>
          </cell>
        </row>
        <row r="832">
          <cell r="I832">
            <v>31</v>
          </cell>
          <cell r="J832">
            <v>60.32</v>
          </cell>
        </row>
        <row r="832">
          <cell r="O832">
            <v>31</v>
          </cell>
        </row>
        <row r="832">
          <cell r="Z832">
            <v>6.0319986</v>
          </cell>
        </row>
        <row r="833">
          <cell r="A833">
            <v>828</v>
          </cell>
          <cell r="B833" t="str">
            <v>1301010005</v>
          </cell>
        </row>
        <row r="833">
          <cell r="D833" t="str">
            <v>直柄钻头</v>
          </cell>
          <cell r="E833" t="str">
            <v>φ3.8</v>
          </cell>
        </row>
        <row r="833">
          <cell r="G833" t="str">
            <v>支</v>
          </cell>
        </row>
        <row r="833">
          <cell r="I833">
            <v>20</v>
          </cell>
          <cell r="J833">
            <v>67.26</v>
          </cell>
        </row>
        <row r="833">
          <cell r="O833">
            <v>20</v>
          </cell>
        </row>
        <row r="833">
          <cell r="Z833">
            <v>33.63</v>
          </cell>
        </row>
        <row r="834">
          <cell r="A834">
            <v>829</v>
          </cell>
          <cell r="B834" t="str">
            <v>1301010008</v>
          </cell>
        </row>
        <row r="834">
          <cell r="D834" t="str">
            <v>直柄钻头</v>
          </cell>
          <cell r="E834" t="str">
            <v>φ4.5</v>
          </cell>
        </row>
        <row r="834">
          <cell r="G834" t="str">
            <v>支</v>
          </cell>
        </row>
        <row r="834">
          <cell r="I834">
            <v>20</v>
          </cell>
          <cell r="J834">
            <v>70.79</v>
          </cell>
        </row>
        <row r="834">
          <cell r="O834">
            <v>20</v>
          </cell>
        </row>
        <row r="834">
          <cell r="Z834">
            <v>35.395</v>
          </cell>
        </row>
        <row r="835">
          <cell r="A835">
            <v>830</v>
          </cell>
          <cell r="B835" t="str">
            <v>1301010015</v>
          </cell>
        </row>
        <row r="835">
          <cell r="D835" t="str">
            <v>直柄钻头</v>
          </cell>
          <cell r="E835" t="str">
            <v>φ7.0</v>
          </cell>
        </row>
        <row r="835">
          <cell r="G835" t="str">
            <v>支</v>
          </cell>
        </row>
        <row r="835">
          <cell r="I835">
            <v>46</v>
          </cell>
          <cell r="J835">
            <v>118.96</v>
          </cell>
        </row>
        <row r="835">
          <cell r="O835">
            <v>46</v>
          </cell>
        </row>
        <row r="835">
          <cell r="Z835">
            <v>59.480001</v>
          </cell>
        </row>
        <row r="836">
          <cell r="A836">
            <v>831</v>
          </cell>
          <cell r="B836" t="str">
            <v>1301010031</v>
          </cell>
        </row>
        <row r="836">
          <cell r="D836" t="str">
            <v>直柄钻头</v>
          </cell>
          <cell r="E836" t="str">
            <v>φ12.5</v>
          </cell>
        </row>
        <row r="836">
          <cell r="G836" t="str">
            <v>支</v>
          </cell>
        </row>
        <row r="836">
          <cell r="I836">
            <v>55</v>
          </cell>
          <cell r="J836">
            <v>545.26</v>
          </cell>
        </row>
        <row r="836">
          <cell r="O836">
            <v>55</v>
          </cell>
        </row>
        <row r="836">
          <cell r="Z836">
            <v>272.629995</v>
          </cell>
        </row>
        <row r="837">
          <cell r="A837">
            <v>832</v>
          </cell>
          <cell r="B837" t="str">
            <v>1301010045</v>
          </cell>
        </row>
        <row r="837">
          <cell r="D837" t="str">
            <v>锥柄钻头</v>
          </cell>
          <cell r="E837" t="str">
            <v>φ17.8</v>
          </cell>
        </row>
        <row r="837">
          <cell r="G837" t="str">
            <v>支</v>
          </cell>
        </row>
        <row r="837">
          <cell r="I837">
            <v>3</v>
          </cell>
          <cell r="J837">
            <v>100</v>
          </cell>
        </row>
        <row r="837">
          <cell r="O837">
            <v>3</v>
          </cell>
        </row>
        <row r="837">
          <cell r="Z837">
            <v>49.9999995</v>
          </cell>
        </row>
        <row r="838">
          <cell r="A838">
            <v>833</v>
          </cell>
          <cell r="B838" t="str">
            <v>1301010055</v>
          </cell>
        </row>
        <row r="838">
          <cell r="D838" t="str">
            <v>锥柄钻头</v>
          </cell>
          <cell r="E838" t="str">
            <v>φ21.5</v>
          </cell>
        </row>
        <row r="838">
          <cell r="G838" t="str">
            <v>支</v>
          </cell>
        </row>
        <row r="838">
          <cell r="I838">
            <v>9</v>
          </cell>
          <cell r="J838">
            <v>335.17</v>
          </cell>
        </row>
        <row r="838">
          <cell r="O838">
            <v>9</v>
          </cell>
        </row>
        <row r="838">
          <cell r="Z838">
            <v>167.5849995</v>
          </cell>
        </row>
        <row r="839">
          <cell r="A839">
            <v>834</v>
          </cell>
          <cell r="B839" t="str">
            <v>1301010124</v>
          </cell>
        </row>
        <row r="839">
          <cell r="D839" t="str">
            <v>麻花钻头</v>
          </cell>
          <cell r="E839" t="str">
            <v>Φ20</v>
          </cell>
        </row>
        <row r="839">
          <cell r="G839" t="str">
            <v>支</v>
          </cell>
        </row>
        <row r="839">
          <cell r="I839">
            <v>2</v>
          </cell>
          <cell r="J839">
            <v>47.66</v>
          </cell>
        </row>
        <row r="839">
          <cell r="O839">
            <v>0</v>
          </cell>
        </row>
        <row r="839">
          <cell r="Z839">
            <v>0</v>
          </cell>
        </row>
        <row r="840">
          <cell r="A840">
            <v>835</v>
          </cell>
          <cell r="B840" t="str">
            <v>1301010154</v>
          </cell>
        </row>
        <row r="840">
          <cell r="D840" t="str">
            <v>上工直柄麻花钻头</v>
          </cell>
          <cell r="E840" t="str">
            <v>4.2㎜</v>
          </cell>
        </row>
        <row r="840">
          <cell r="G840" t="str">
            <v>支</v>
          </cell>
        </row>
        <row r="840">
          <cell r="I840">
            <v>100</v>
          </cell>
          <cell r="J840">
            <v>221.24</v>
          </cell>
        </row>
        <row r="840">
          <cell r="O840">
            <v>0</v>
          </cell>
        </row>
        <row r="840">
          <cell r="Z840">
            <v>0</v>
          </cell>
        </row>
        <row r="841">
          <cell r="A841">
            <v>836</v>
          </cell>
          <cell r="B841" t="str">
            <v>1301010157</v>
          </cell>
        </row>
        <row r="841">
          <cell r="D841" t="str">
            <v>麻花钻头</v>
          </cell>
          <cell r="E841" t="str">
            <v>18㎜</v>
          </cell>
        </row>
        <row r="841">
          <cell r="G841" t="str">
            <v>件</v>
          </cell>
        </row>
        <row r="841">
          <cell r="I841">
            <v>14</v>
          </cell>
          <cell r="J841">
            <v>432.19</v>
          </cell>
        </row>
        <row r="841">
          <cell r="O841">
            <v>14</v>
          </cell>
        </row>
        <row r="841">
          <cell r="Z841">
            <v>216.094998</v>
          </cell>
        </row>
        <row r="842">
          <cell r="A842">
            <v>837</v>
          </cell>
          <cell r="B842" t="str">
            <v>1301010159</v>
          </cell>
        </row>
        <row r="842">
          <cell r="D842" t="str">
            <v>麻花钻头</v>
          </cell>
          <cell r="E842" t="str">
            <v>14㎜</v>
          </cell>
        </row>
        <row r="842">
          <cell r="G842" t="str">
            <v>件</v>
          </cell>
        </row>
        <row r="842">
          <cell r="I842">
            <v>41</v>
          </cell>
          <cell r="J842">
            <v>753.26</v>
          </cell>
        </row>
        <row r="842">
          <cell r="O842">
            <v>40</v>
          </cell>
        </row>
        <row r="842">
          <cell r="Z842">
            <v>367.4439</v>
          </cell>
        </row>
        <row r="843">
          <cell r="A843">
            <v>838</v>
          </cell>
          <cell r="B843" t="str">
            <v>1301010161</v>
          </cell>
        </row>
        <row r="843">
          <cell r="D843" t="str">
            <v>麻花钻头</v>
          </cell>
          <cell r="E843" t="str">
            <v>12㎜</v>
          </cell>
        </row>
        <row r="843">
          <cell r="G843" t="str">
            <v>件</v>
          </cell>
        </row>
        <row r="843">
          <cell r="I843">
            <v>5</v>
          </cell>
          <cell r="J843">
            <v>121.67</v>
          </cell>
        </row>
        <row r="843">
          <cell r="O843">
            <v>0</v>
          </cell>
        </row>
        <row r="843">
          <cell r="Z843">
            <v>0</v>
          </cell>
        </row>
        <row r="844">
          <cell r="A844">
            <v>839</v>
          </cell>
          <cell r="B844" t="str">
            <v>1301010163</v>
          </cell>
        </row>
        <row r="844">
          <cell r="D844" t="str">
            <v>麻花钻头</v>
          </cell>
          <cell r="E844" t="str">
            <v>8.5㎜</v>
          </cell>
        </row>
        <row r="844">
          <cell r="G844" t="str">
            <v>件</v>
          </cell>
        </row>
        <row r="844">
          <cell r="I844">
            <v>26</v>
          </cell>
          <cell r="J844">
            <v>147.9</v>
          </cell>
        </row>
        <row r="844">
          <cell r="O844">
            <v>26</v>
          </cell>
        </row>
        <row r="844">
          <cell r="Z844">
            <v>73.950006</v>
          </cell>
        </row>
        <row r="845">
          <cell r="A845">
            <v>840</v>
          </cell>
          <cell r="B845" t="str">
            <v>1301010168</v>
          </cell>
        </row>
        <row r="845">
          <cell r="D845" t="str">
            <v>上工钻头</v>
          </cell>
          <cell r="E845" t="str">
            <v>3.5㎜</v>
          </cell>
        </row>
        <row r="845">
          <cell r="G845" t="str">
            <v>件</v>
          </cell>
        </row>
        <row r="845">
          <cell r="I845">
            <v>180</v>
          </cell>
          <cell r="J845">
            <v>375.72</v>
          </cell>
        </row>
        <row r="845">
          <cell r="O845">
            <v>0</v>
          </cell>
        </row>
        <row r="845">
          <cell r="Z845">
            <v>0</v>
          </cell>
        </row>
        <row r="846">
          <cell r="A846">
            <v>841</v>
          </cell>
          <cell r="B846" t="str">
            <v>1301010170</v>
          </cell>
        </row>
        <row r="846">
          <cell r="D846" t="str">
            <v>上工钻头</v>
          </cell>
          <cell r="E846" t="str">
            <v>3㎜</v>
          </cell>
        </row>
        <row r="846">
          <cell r="G846" t="str">
            <v>件</v>
          </cell>
        </row>
        <row r="846">
          <cell r="I846">
            <v>200</v>
          </cell>
          <cell r="J846">
            <v>520</v>
          </cell>
        </row>
        <row r="846">
          <cell r="O846">
            <v>200</v>
          </cell>
        </row>
        <row r="846">
          <cell r="Z846">
            <v>260</v>
          </cell>
        </row>
        <row r="847">
          <cell r="A847">
            <v>842</v>
          </cell>
          <cell r="B847" t="str">
            <v>1301010177</v>
          </cell>
        </row>
        <row r="847">
          <cell r="D847" t="str">
            <v>上工钻头</v>
          </cell>
          <cell r="E847" t="str">
            <v>ø5.0</v>
          </cell>
        </row>
        <row r="847">
          <cell r="G847" t="str">
            <v>件</v>
          </cell>
        </row>
        <row r="847">
          <cell r="I847">
            <v>10</v>
          </cell>
          <cell r="J847">
            <v>53.89</v>
          </cell>
        </row>
        <row r="847">
          <cell r="O847">
            <v>10</v>
          </cell>
        </row>
        <row r="847">
          <cell r="Z847">
            <v>26.945</v>
          </cell>
        </row>
        <row r="848">
          <cell r="A848">
            <v>843</v>
          </cell>
          <cell r="B848" t="str">
            <v>1301010187</v>
          </cell>
        </row>
        <row r="848">
          <cell r="D848" t="str">
            <v>开孔器钻头</v>
          </cell>
          <cell r="E848" t="str">
            <v>6mm</v>
          </cell>
        </row>
        <row r="848">
          <cell r="G848" t="str">
            <v>个</v>
          </cell>
        </row>
        <row r="848">
          <cell r="I848">
            <v>61</v>
          </cell>
          <cell r="J848">
            <v>125.45</v>
          </cell>
        </row>
        <row r="848">
          <cell r="O848">
            <v>61</v>
          </cell>
        </row>
        <row r="848">
          <cell r="Z848">
            <v>62.7249885</v>
          </cell>
        </row>
        <row r="849">
          <cell r="A849">
            <v>844</v>
          </cell>
          <cell r="B849" t="str">
            <v>1301010188</v>
          </cell>
        </row>
        <row r="849">
          <cell r="D849" t="str">
            <v>水钻钻头</v>
          </cell>
          <cell r="E849" t="str">
            <v>112mm</v>
          </cell>
        </row>
        <row r="849">
          <cell r="G849" t="str">
            <v>件</v>
          </cell>
        </row>
        <row r="849">
          <cell r="I849">
            <v>1</v>
          </cell>
          <cell r="J849">
            <v>94.02</v>
          </cell>
        </row>
        <row r="849">
          <cell r="O849">
            <v>1</v>
          </cell>
        </row>
        <row r="849">
          <cell r="Z849">
            <v>47.01</v>
          </cell>
        </row>
        <row r="850">
          <cell r="A850">
            <v>845</v>
          </cell>
          <cell r="B850" t="str">
            <v>1301010189</v>
          </cell>
        </row>
        <row r="850">
          <cell r="D850" t="str">
            <v>水钻钻头</v>
          </cell>
          <cell r="E850" t="str">
            <v>140mm</v>
          </cell>
        </row>
        <row r="850">
          <cell r="G850" t="str">
            <v>件</v>
          </cell>
        </row>
        <row r="850">
          <cell r="I850">
            <v>2</v>
          </cell>
          <cell r="J850">
            <v>182</v>
          </cell>
        </row>
        <row r="850">
          <cell r="O850">
            <v>2</v>
          </cell>
        </row>
        <row r="850">
          <cell r="Z850">
            <v>91</v>
          </cell>
        </row>
        <row r="851">
          <cell r="A851">
            <v>846</v>
          </cell>
          <cell r="B851" t="str">
            <v>1301010190</v>
          </cell>
        </row>
        <row r="851">
          <cell r="D851" t="str">
            <v>水钻钻头</v>
          </cell>
          <cell r="E851" t="str">
            <v>89mm</v>
          </cell>
        </row>
        <row r="851">
          <cell r="G851" t="str">
            <v>件</v>
          </cell>
        </row>
        <row r="851">
          <cell r="I851">
            <v>2</v>
          </cell>
          <cell r="J851">
            <v>182</v>
          </cell>
        </row>
        <row r="851">
          <cell r="O851">
            <v>2</v>
          </cell>
        </row>
        <row r="851">
          <cell r="Z851">
            <v>91</v>
          </cell>
        </row>
        <row r="852">
          <cell r="A852">
            <v>847</v>
          </cell>
          <cell r="B852" t="str">
            <v>1301010191</v>
          </cell>
        </row>
        <row r="852">
          <cell r="D852" t="str">
            <v>水钻钻头</v>
          </cell>
          <cell r="E852" t="str">
            <v>63mm</v>
          </cell>
        </row>
        <row r="852">
          <cell r="G852" t="str">
            <v>件</v>
          </cell>
        </row>
        <row r="852">
          <cell r="I852">
            <v>2</v>
          </cell>
          <cell r="J852">
            <v>182</v>
          </cell>
        </row>
        <row r="852">
          <cell r="O852">
            <v>2</v>
          </cell>
        </row>
        <row r="852">
          <cell r="Z852">
            <v>91</v>
          </cell>
        </row>
        <row r="853">
          <cell r="A853">
            <v>848</v>
          </cell>
          <cell r="B853" t="str">
            <v>1301010198</v>
          </cell>
        </row>
        <row r="853">
          <cell r="D853" t="str">
            <v>水钻钻头</v>
          </cell>
          <cell r="E853" t="str">
            <v>120mm</v>
          </cell>
        </row>
        <row r="853">
          <cell r="G853" t="str">
            <v>件</v>
          </cell>
        </row>
        <row r="853">
          <cell r="I853">
            <v>2</v>
          </cell>
          <cell r="J853">
            <v>230.77</v>
          </cell>
        </row>
        <row r="853">
          <cell r="O853">
            <v>2</v>
          </cell>
        </row>
        <row r="853">
          <cell r="Z853">
            <v>115.385</v>
          </cell>
        </row>
        <row r="854">
          <cell r="A854">
            <v>849</v>
          </cell>
          <cell r="B854" t="str">
            <v>1301010206</v>
          </cell>
        </row>
        <row r="854">
          <cell r="D854" t="str">
            <v>三角钻头</v>
          </cell>
        </row>
        <row r="854">
          <cell r="G854" t="str">
            <v>支</v>
          </cell>
        </row>
        <row r="854">
          <cell r="I854">
            <v>25</v>
          </cell>
          <cell r="J854">
            <v>172.81</v>
          </cell>
        </row>
        <row r="854">
          <cell r="O854">
            <v>0</v>
          </cell>
        </row>
        <row r="854">
          <cell r="Z854">
            <v>0</v>
          </cell>
        </row>
        <row r="855">
          <cell r="A855">
            <v>850</v>
          </cell>
          <cell r="B855" t="str">
            <v>1301010248</v>
          </cell>
        </row>
        <row r="855">
          <cell r="D855" t="str">
            <v>锥柄钻头</v>
          </cell>
          <cell r="E855" t="str">
            <v>20</v>
          </cell>
        </row>
        <row r="855">
          <cell r="G855" t="str">
            <v>件</v>
          </cell>
        </row>
        <row r="855">
          <cell r="I855">
            <v>15</v>
          </cell>
          <cell r="J855">
            <v>653.94</v>
          </cell>
        </row>
        <row r="855">
          <cell r="O855">
            <v>15</v>
          </cell>
        </row>
        <row r="855">
          <cell r="Z855">
            <v>326.97</v>
          </cell>
        </row>
        <row r="856">
          <cell r="A856">
            <v>851</v>
          </cell>
          <cell r="B856" t="str">
            <v>1301010249</v>
          </cell>
        </row>
        <row r="856">
          <cell r="D856" t="str">
            <v>麻花钻头</v>
          </cell>
          <cell r="E856" t="str">
            <v>4.2</v>
          </cell>
        </row>
        <row r="856">
          <cell r="G856" t="str">
            <v>支</v>
          </cell>
        </row>
        <row r="856">
          <cell r="I856">
            <v>100</v>
          </cell>
          <cell r="J856">
            <v>221.24</v>
          </cell>
        </row>
        <row r="856">
          <cell r="O856">
            <v>100</v>
          </cell>
        </row>
        <row r="856">
          <cell r="Z856">
            <v>110.62</v>
          </cell>
        </row>
        <row r="857">
          <cell r="A857">
            <v>852</v>
          </cell>
          <cell r="B857" t="str">
            <v>1301020020</v>
          </cell>
        </row>
        <row r="857">
          <cell r="D857" t="str">
            <v>加长钻头</v>
          </cell>
          <cell r="E857" t="str">
            <v>100*3.5㎜</v>
          </cell>
        </row>
        <row r="857">
          <cell r="G857" t="str">
            <v>件</v>
          </cell>
        </row>
        <row r="857">
          <cell r="I857">
            <v>22</v>
          </cell>
          <cell r="J857">
            <v>121</v>
          </cell>
        </row>
        <row r="857">
          <cell r="O857">
            <v>22</v>
          </cell>
        </row>
        <row r="857">
          <cell r="Z857">
            <v>60.5</v>
          </cell>
        </row>
        <row r="858">
          <cell r="A858">
            <v>853</v>
          </cell>
          <cell r="B858" t="str">
            <v>1301020022</v>
          </cell>
        </row>
        <row r="858">
          <cell r="D858" t="str">
            <v>加长钻头</v>
          </cell>
          <cell r="E858" t="str">
            <v>100*5㎜</v>
          </cell>
        </row>
        <row r="858">
          <cell r="G858" t="str">
            <v>件</v>
          </cell>
        </row>
        <row r="858">
          <cell r="I858">
            <v>2</v>
          </cell>
          <cell r="J858">
            <v>10</v>
          </cell>
        </row>
        <row r="858">
          <cell r="O858">
            <v>2</v>
          </cell>
        </row>
        <row r="858">
          <cell r="Z858">
            <v>5</v>
          </cell>
        </row>
        <row r="859">
          <cell r="A859">
            <v>854</v>
          </cell>
          <cell r="B859" t="str">
            <v>1301050025</v>
          </cell>
        </row>
        <row r="859">
          <cell r="D859" t="str">
            <v>电锤钻头</v>
          </cell>
          <cell r="E859" t="str">
            <v>ø22</v>
          </cell>
        </row>
        <row r="859">
          <cell r="G859" t="str">
            <v>件</v>
          </cell>
        </row>
        <row r="859">
          <cell r="I859">
            <v>1</v>
          </cell>
          <cell r="J859">
            <v>11.95</v>
          </cell>
        </row>
        <row r="859">
          <cell r="O859">
            <v>1</v>
          </cell>
        </row>
        <row r="859">
          <cell r="Z859">
            <v>5.975</v>
          </cell>
        </row>
        <row r="860">
          <cell r="A860">
            <v>855</v>
          </cell>
          <cell r="B860" t="str">
            <v>1302040003</v>
          </cell>
        </row>
        <row r="860">
          <cell r="D860" t="str">
            <v>丝锥</v>
          </cell>
          <cell r="E860" t="str">
            <v>M5</v>
          </cell>
        </row>
        <row r="860">
          <cell r="G860" t="str">
            <v>支</v>
          </cell>
        </row>
        <row r="860">
          <cell r="I860">
            <v>4</v>
          </cell>
          <cell r="J860">
            <v>26</v>
          </cell>
        </row>
        <row r="860">
          <cell r="O860">
            <v>4</v>
          </cell>
        </row>
        <row r="860">
          <cell r="Z860">
            <v>13</v>
          </cell>
        </row>
        <row r="861">
          <cell r="A861">
            <v>856</v>
          </cell>
          <cell r="B861" t="str">
            <v>1302040004</v>
          </cell>
        </row>
        <row r="861">
          <cell r="D861" t="str">
            <v>丝锥</v>
          </cell>
          <cell r="E861" t="str">
            <v>M6</v>
          </cell>
        </row>
        <row r="861">
          <cell r="G861" t="str">
            <v>支</v>
          </cell>
        </row>
        <row r="861">
          <cell r="I861">
            <v>4</v>
          </cell>
          <cell r="J861">
            <v>24</v>
          </cell>
        </row>
        <row r="861">
          <cell r="O861">
            <v>4</v>
          </cell>
        </row>
        <row r="861">
          <cell r="Z861">
            <v>12</v>
          </cell>
        </row>
        <row r="862">
          <cell r="A862">
            <v>857</v>
          </cell>
          <cell r="B862" t="str">
            <v>1302040007</v>
          </cell>
        </row>
        <row r="862">
          <cell r="D862" t="str">
            <v>丝锥</v>
          </cell>
          <cell r="E862" t="str">
            <v>M8</v>
          </cell>
        </row>
        <row r="862">
          <cell r="G862" t="str">
            <v>支</v>
          </cell>
        </row>
        <row r="862">
          <cell r="I862">
            <v>7</v>
          </cell>
          <cell r="J862">
            <v>49</v>
          </cell>
        </row>
        <row r="862">
          <cell r="O862">
            <v>7</v>
          </cell>
        </row>
        <row r="862">
          <cell r="Z862">
            <v>24.5</v>
          </cell>
        </row>
        <row r="863">
          <cell r="A863">
            <v>858</v>
          </cell>
          <cell r="B863" t="str">
            <v>1302040013</v>
          </cell>
        </row>
        <row r="863">
          <cell r="D863" t="str">
            <v>丝锥</v>
          </cell>
          <cell r="E863" t="str">
            <v>M12</v>
          </cell>
        </row>
        <row r="863">
          <cell r="G863" t="str">
            <v>支</v>
          </cell>
        </row>
        <row r="863">
          <cell r="I863">
            <v>7</v>
          </cell>
          <cell r="J863">
            <v>67.3</v>
          </cell>
        </row>
        <row r="863">
          <cell r="O863">
            <v>7</v>
          </cell>
        </row>
        <row r="863">
          <cell r="Z863">
            <v>33.650001</v>
          </cell>
        </row>
        <row r="864">
          <cell r="A864">
            <v>859</v>
          </cell>
          <cell r="B864" t="str">
            <v>1302040018</v>
          </cell>
        </row>
        <row r="864">
          <cell r="D864" t="str">
            <v>丝锥</v>
          </cell>
          <cell r="E864" t="str">
            <v>M16</v>
          </cell>
        </row>
        <row r="864">
          <cell r="G864" t="str">
            <v>支</v>
          </cell>
        </row>
        <row r="864">
          <cell r="I864">
            <v>5</v>
          </cell>
          <cell r="J864">
            <v>98.31</v>
          </cell>
        </row>
        <row r="864">
          <cell r="O864">
            <v>5</v>
          </cell>
        </row>
        <row r="864">
          <cell r="Z864">
            <v>49.155</v>
          </cell>
        </row>
        <row r="865">
          <cell r="A865">
            <v>860</v>
          </cell>
          <cell r="B865" t="str">
            <v>1302040025</v>
          </cell>
        </row>
        <row r="865">
          <cell r="D865" t="str">
            <v>丝锥</v>
          </cell>
          <cell r="E865" t="str">
            <v>M20</v>
          </cell>
        </row>
        <row r="865">
          <cell r="G865" t="str">
            <v>支</v>
          </cell>
        </row>
        <row r="865">
          <cell r="I865">
            <v>1</v>
          </cell>
          <cell r="J865">
            <v>18.8</v>
          </cell>
        </row>
        <row r="865">
          <cell r="O865">
            <v>1</v>
          </cell>
        </row>
        <row r="865">
          <cell r="Z865">
            <v>9.4</v>
          </cell>
        </row>
        <row r="866">
          <cell r="A866">
            <v>861</v>
          </cell>
          <cell r="B866" t="str">
            <v>1302040027</v>
          </cell>
        </row>
        <row r="866">
          <cell r="D866" t="str">
            <v>丝锥</v>
          </cell>
          <cell r="E866" t="str">
            <v>M24</v>
          </cell>
        </row>
        <row r="866">
          <cell r="G866" t="str">
            <v>支</v>
          </cell>
        </row>
        <row r="866">
          <cell r="I866">
            <v>5</v>
          </cell>
          <cell r="J866">
            <v>126.07</v>
          </cell>
        </row>
        <row r="866">
          <cell r="O866">
            <v>5</v>
          </cell>
        </row>
        <row r="866">
          <cell r="Z866">
            <v>63.035</v>
          </cell>
        </row>
        <row r="867">
          <cell r="A867">
            <v>862</v>
          </cell>
          <cell r="B867" t="str">
            <v>1302040048</v>
          </cell>
        </row>
        <row r="867">
          <cell r="D867" t="str">
            <v>丝锥</v>
          </cell>
          <cell r="E867" t="str">
            <v>M13*1.75</v>
          </cell>
        </row>
        <row r="867">
          <cell r="G867" t="str">
            <v>支</v>
          </cell>
        </row>
        <row r="867">
          <cell r="I867">
            <v>2</v>
          </cell>
          <cell r="J867">
            <v>56.63</v>
          </cell>
        </row>
        <row r="867">
          <cell r="O867">
            <v>2</v>
          </cell>
        </row>
        <row r="867">
          <cell r="Z867">
            <v>28.315</v>
          </cell>
        </row>
        <row r="868">
          <cell r="A868">
            <v>863</v>
          </cell>
          <cell r="B868" t="str">
            <v>1303010024</v>
          </cell>
        </row>
        <row r="868">
          <cell r="D868" t="str">
            <v>气动拉铆枪</v>
          </cell>
          <cell r="E868" t="str">
            <v>QC250G</v>
          </cell>
        </row>
        <row r="868">
          <cell r="G868" t="str">
            <v>个</v>
          </cell>
        </row>
        <row r="868">
          <cell r="I868">
            <v>4</v>
          </cell>
          <cell r="J868">
            <v>1345.13</v>
          </cell>
        </row>
        <row r="868">
          <cell r="O868">
            <v>0</v>
          </cell>
        </row>
        <row r="868">
          <cell r="Z868">
            <v>0</v>
          </cell>
        </row>
        <row r="869">
          <cell r="A869">
            <v>864</v>
          </cell>
          <cell r="B869" t="str">
            <v>1303010026</v>
          </cell>
        </row>
        <row r="869">
          <cell r="D869" t="str">
            <v>钉枪</v>
          </cell>
        </row>
        <row r="869">
          <cell r="G869" t="str">
            <v>把</v>
          </cell>
        </row>
        <row r="869">
          <cell r="I869">
            <v>1</v>
          </cell>
          <cell r="J869">
            <v>393.81</v>
          </cell>
        </row>
        <row r="869">
          <cell r="O869">
            <v>1</v>
          </cell>
        </row>
        <row r="869">
          <cell r="Z869">
            <v>196.905</v>
          </cell>
        </row>
        <row r="870">
          <cell r="A870">
            <v>865</v>
          </cell>
          <cell r="B870" t="str">
            <v>1303010028</v>
          </cell>
        </row>
        <row r="870">
          <cell r="D870" t="str">
            <v>直钉枪</v>
          </cell>
        </row>
        <row r="870">
          <cell r="G870" t="str">
            <v>把</v>
          </cell>
        </row>
        <row r="870">
          <cell r="I870">
            <v>1</v>
          </cell>
          <cell r="J870">
            <v>79.86</v>
          </cell>
        </row>
        <row r="870">
          <cell r="O870">
            <v>1</v>
          </cell>
        </row>
        <row r="870">
          <cell r="Z870">
            <v>39.93</v>
          </cell>
        </row>
        <row r="871">
          <cell r="A871">
            <v>866</v>
          </cell>
          <cell r="B871" t="str">
            <v>1303030026</v>
          </cell>
        </row>
        <row r="871">
          <cell r="D871" t="str">
            <v>电极夹</v>
          </cell>
        </row>
        <row r="871">
          <cell r="G871" t="str">
            <v>件</v>
          </cell>
        </row>
        <row r="871">
          <cell r="I871">
            <v>0</v>
          </cell>
          <cell r="J871">
            <v>13.73</v>
          </cell>
        </row>
        <row r="871">
          <cell r="O871">
            <v>0</v>
          </cell>
        </row>
        <row r="871">
          <cell r="Z871">
            <v>0</v>
          </cell>
        </row>
        <row r="872">
          <cell r="A872">
            <v>867</v>
          </cell>
          <cell r="B872" t="str">
            <v>1303030028</v>
          </cell>
        </row>
        <row r="872">
          <cell r="D872" t="str">
            <v>焊锡锅</v>
          </cell>
        </row>
        <row r="872">
          <cell r="G872" t="str">
            <v>件</v>
          </cell>
        </row>
        <row r="872">
          <cell r="I872">
            <v>1</v>
          </cell>
          <cell r="J872">
            <v>66.66</v>
          </cell>
        </row>
        <row r="872">
          <cell r="O872">
            <v>0</v>
          </cell>
        </row>
        <row r="872">
          <cell r="Z872">
            <v>0</v>
          </cell>
        </row>
        <row r="873">
          <cell r="A873">
            <v>868</v>
          </cell>
          <cell r="B873" t="str">
            <v>1305020008</v>
          </cell>
        </row>
        <row r="873">
          <cell r="D873" t="str">
            <v>内六角扳手(成套）</v>
          </cell>
        </row>
        <row r="873">
          <cell r="G873" t="str">
            <v>套</v>
          </cell>
        </row>
        <row r="873">
          <cell r="I873">
            <v>0</v>
          </cell>
          <cell r="J873">
            <v>34.29</v>
          </cell>
        </row>
        <row r="873">
          <cell r="O873">
            <v>0</v>
          </cell>
        </row>
        <row r="873">
          <cell r="Z873">
            <v>0</v>
          </cell>
        </row>
        <row r="874">
          <cell r="A874">
            <v>869</v>
          </cell>
          <cell r="B874" t="str">
            <v>1305030023</v>
          </cell>
        </row>
        <row r="874">
          <cell r="D874" t="str">
            <v>扭力扳手</v>
          </cell>
          <cell r="E874" t="str">
            <v>50KG</v>
          </cell>
        </row>
        <row r="874">
          <cell r="G874" t="str">
            <v>把</v>
          </cell>
        </row>
        <row r="874">
          <cell r="I874">
            <v>1</v>
          </cell>
          <cell r="J874">
            <v>52.21</v>
          </cell>
        </row>
        <row r="874">
          <cell r="O874">
            <v>1</v>
          </cell>
        </row>
        <row r="874">
          <cell r="Z874">
            <v>26.105</v>
          </cell>
        </row>
        <row r="875">
          <cell r="A875">
            <v>870</v>
          </cell>
          <cell r="B875" t="str">
            <v>1305030026</v>
          </cell>
        </row>
        <row r="875">
          <cell r="D875" t="str">
            <v>套筒头</v>
          </cell>
          <cell r="E875" t="str">
            <v>H8</v>
          </cell>
        </row>
        <row r="875">
          <cell r="G875" t="str">
            <v>个</v>
          </cell>
        </row>
        <row r="875">
          <cell r="I875">
            <v>11</v>
          </cell>
          <cell r="J875">
            <v>23.51</v>
          </cell>
        </row>
        <row r="875">
          <cell r="O875">
            <v>11</v>
          </cell>
        </row>
        <row r="875">
          <cell r="Z875">
            <v>11.7550015</v>
          </cell>
        </row>
        <row r="876">
          <cell r="A876">
            <v>871</v>
          </cell>
          <cell r="B876" t="str">
            <v>1305030036</v>
          </cell>
        </row>
        <row r="876">
          <cell r="D876" t="str">
            <v>活扳手</v>
          </cell>
          <cell r="E876" t="str">
            <v>15"</v>
          </cell>
        </row>
        <row r="876">
          <cell r="G876" t="str">
            <v>把</v>
          </cell>
        </row>
        <row r="876">
          <cell r="I876">
            <v>1</v>
          </cell>
          <cell r="J876">
            <v>45.13</v>
          </cell>
        </row>
        <row r="876">
          <cell r="O876">
            <v>1</v>
          </cell>
        </row>
        <row r="876">
          <cell r="Z876">
            <v>22.565</v>
          </cell>
        </row>
        <row r="877">
          <cell r="A877">
            <v>872</v>
          </cell>
          <cell r="B877" t="str">
            <v>1305030052</v>
          </cell>
        </row>
        <row r="877">
          <cell r="D877" t="str">
            <v>套筒</v>
          </cell>
        </row>
        <row r="877">
          <cell r="G877" t="str">
            <v>套</v>
          </cell>
        </row>
        <row r="877">
          <cell r="I877">
            <v>72</v>
          </cell>
          <cell r="J877">
            <v>277.52</v>
          </cell>
        </row>
        <row r="877">
          <cell r="O877">
            <v>72</v>
          </cell>
        </row>
        <row r="877">
          <cell r="Z877">
            <v>138.759984</v>
          </cell>
        </row>
        <row r="878">
          <cell r="A878">
            <v>873</v>
          </cell>
          <cell r="B878" t="str">
            <v>1305030089</v>
          </cell>
        </row>
        <row r="878">
          <cell r="D878" t="str">
            <v>套筒批头</v>
          </cell>
          <cell r="E878" t="str">
            <v>8mm</v>
          </cell>
        </row>
        <row r="878">
          <cell r="G878" t="str">
            <v>个</v>
          </cell>
        </row>
        <row r="878">
          <cell r="I878">
            <v>100</v>
          </cell>
          <cell r="J878">
            <v>176.99</v>
          </cell>
        </row>
        <row r="878">
          <cell r="O878">
            <v>100</v>
          </cell>
        </row>
        <row r="878">
          <cell r="Z878">
            <v>88.495</v>
          </cell>
        </row>
        <row r="879">
          <cell r="A879">
            <v>874</v>
          </cell>
          <cell r="B879" t="str">
            <v>1305040005</v>
          </cell>
        </row>
        <row r="879">
          <cell r="D879" t="str">
            <v>平口螺丝刀</v>
          </cell>
          <cell r="E879" t="str">
            <v>150MM</v>
          </cell>
        </row>
        <row r="879">
          <cell r="G879" t="str">
            <v>把</v>
          </cell>
        </row>
        <row r="879">
          <cell r="I879">
            <v>3</v>
          </cell>
          <cell r="J879">
            <v>12.39</v>
          </cell>
        </row>
        <row r="879">
          <cell r="O879">
            <v>3</v>
          </cell>
        </row>
        <row r="879">
          <cell r="Z879">
            <v>6.195</v>
          </cell>
        </row>
        <row r="880">
          <cell r="A880">
            <v>875</v>
          </cell>
          <cell r="B880" t="str">
            <v>1305040013</v>
          </cell>
        </row>
        <row r="880">
          <cell r="D880" t="str">
            <v>梅花螺丝刀</v>
          </cell>
          <cell r="E880" t="str">
            <v>150MM</v>
          </cell>
        </row>
        <row r="880">
          <cell r="G880" t="str">
            <v>把</v>
          </cell>
        </row>
        <row r="880">
          <cell r="I880">
            <v>2</v>
          </cell>
          <cell r="J880">
            <v>8.26</v>
          </cell>
        </row>
        <row r="880">
          <cell r="O880">
            <v>2</v>
          </cell>
        </row>
        <row r="880">
          <cell r="Z880">
            <v>4.13</v>
          </cell>
        </row>
        <row r="881">
          <cell r="A881">
            <v>876</v>
          </cell>
          <cell r="B881" t="str">
            <v>1305060038</v>
          </cell>
        </row>
        <row r="881">
          <cell r="D881" t="str">
            <v>快速扳手</v>
          </cell>
        </row>
        <row r="881">
          <cell r="G881" t="str">
            <v>个</v>
          </cell>
        </row>
        <row r="881">
          <cell r="I881">
            <v>4</v>
          </cell>
          <cell r="J881">
            <v>113.27</v>
          </cell>
        </row>
        <row r="881">
          <cell r="O881">
            <v>1</v>
          </cell>
        </row>
        <row r="881">
          <cell r="Z881">
            <v>14.15875</v>
          </cell>
        </row>
        <row r="882">
          <cell r="A882">
            <v>877</v>
          </cell>
          <cell r="B882" t="str">
            <v>1305060056</v>
          </cell>
        </row>
        <row r="882">
          <cell r="D882" t="str">
            <v>叉扳手</v>
          </cell>
        </row>
        <row r="882">
          <cell r="G882" t="str">
            <v>把</v>
          </cell>
        </row>
        <row r="882">
          <cell r="I882">
            <v>14</v>
          </cell>
          <cell r="J882">
            <v>111.33</v>
          </cell>
        </row>
        <row r="882">
          <cell r="O882">
            <v>14</v>
          </cell>
        </row>
        <row r="882">
          <cell r="Z882">
            <v>55.665001</v>
          </cell>
        </row>
        <row r="883">
          <cell r="A883">
            <v>878</v>
          </cell>
          <cell r="B883" t="str">
            <v>1306030024</v>
          </cell>
        </row>
        <row r="883">
          <cell r="D883" t="str">
            <v>丙烷割嘴</v>
          </cell>
          <cell r="E883" t="str">
            <v>3#</v>
          </cell>
        </row>
        <row r="883">
          <cell r="G883" t="str">
            <v>个</v>
          </cell>
        </row>
        <row r="883">
          <cell r="I883">
            <v>24</v>
          </cell>
          <cell r="J883">
            <v>367.08</v>
          </cell>
        </row>
        <row r="883">
          <cell r="O883">
            <v>24</v>
          </cell>
        </row>
        <row r="883">
          <cell r="Z883">
            <v>183.54</v>
          </cell>
        </row>
        <row r="884">
          <cell r="A884">
            <v>879</v>
          </cell>
          <cell r="B884" t="str">
            <v>13080003</v>
          </cell>
        </row>
        <row r="884">
          <cell r="D884" t="str">
            <v>磨光机</v>
          </cell>
          <cell r="E884" t="str">
            <v>φ150</v>
          </cell>
        </row>
        <row r="884">
          <cell r="G884" t="str">
            <v>台</v>
          </cell>
        </row>
        <row r="884">
          <cell r="I884">
            <v>1</v>
          </cell>
          <cell r="J884">
            <v>1214.69</v>
          </cell>
        </row>
        <row r="884">
          <cell r="O884">
            <v>1</v>
          </cell>
        </row>
        <row r="884">
          <cell r="Z884">
            <v>607.345</v>
          </cell>
        </row>
        <row r="885">
          <cell r="A885">
            <v>880</v>
          </cell>
          <cell r="B885" t="str">
            <v>13080012</v>
          </cell>
        </row>
        <row r="885">
          <cell r="D885" t="str">
            <v>砂轮片</v>
          </cell>
          <cell r="E885" t="str">
            <v>350*127*40</v>
          </cell>
        </row>
        <row r="885">
          <cell r="G885" t="str">
            <v>片</v>
          </cell>
        </row>
        <row r="885">
          <cell r="I885">
            <v>46</v>
          </cell>
          <cell r="J885">
            <v>377.85</v>
          </cell>
        </row>
        <row r="885">
          <cell r="O885">
            <v>46</v>
          </cell>
        </row>
        <row r="885">
          <cell r="Z885">
            <v>188.92499</v>
          </cell>
        </row>
        <row r="886">
          <cell r="A886">
            <v>881</v>
          </cell>
          <cell r="B886" t="str">
            <v>13080042</v>
          </cell>
        </row>
        <row r="886">
          <cell r="D886" t="str">
            <v>金刚石锯片</v>
          </cell>
          <cell r="E886" t="str">
            <v>φ100</v>
          </cell>
        </row>
        <row r="886">
          <cell r="G886" t="str">
            <v>片</v>
          </cell>
        </row>
        <row r="886">
          <cell r="I886">
            <v>5</v>
          </cell>
          <cell r="J886">
            <v>123.77</v>
          </cell>
        </row>
        <row r="886">
          <cell r="O886">
            <v>0</v>
          </cell>
        </row>
        <row r="886">
          <cell r="Z886">
            <v>0</v>
          </cell>
        </row>
        <row r="887">
          <cell r="A887">
            <v>882</v>
          </cell>
          <cell r="B887" t="str">
            <v>13080094</v>
          </cell>
        </row>
        <row r="887">
          <cell r="D887" t="str">
            <v>磨光机</v>
          </cell>
          <cell r="E887" t="str">
            <v>100MM</v>
          </cell>
        </row>
        <row r="887">
          <cell r="G887" t="str">
            <v>件</v>
          </cell>
        </row>
        <row r="887">
          <cell r="I887">
            <v>8</v>
          </cell>
          <cell r="J887">
            <v>1122.88</v>
          </cell>
        </row>
        <row r="887">
          <cell r="O887">
            <v>2</v>
          </cell>
        </row>
        <row r="887">
          <cell r="Z887">
            <v>140.36</v>
          </cell>
        </row>
        <row r="888">
          <cell r="A888">
            <v>883</v>
          </cell>
          <cell r="B888" t="str">
            <v>13080102</v>
          </cell>
        </row>
        <row r="888">
          <cell r="D888" t="str">
            <v>切割片</v>
          </cell>
          <cell r="E888" t="str">
            <v>180</v>
          </cell>
        </row>
        <row r="888">
          <cell r="G888" t="str">
            <v>片</v>
          </cell>
        </row>
        <row r="888">
          <cell r="I888">
            <v>19</v>
          </cell>
          <cell r="J888">
            <v>101.55</v>
          </cell>
        </row>
        <row r="888">
          <cell r="O888">
            <v>19</v>
          </cell>
        </row>
        <row r="888">
          <cell r="Z888">
            <v>50.7750015</v>
          </cell>
        </row>
        <row r="889">
          <cell r="A889">
            <v>884</v>
          </cell>
          <cell r="B889" t="str">
            <v>13080113</v>
          </cell>
        </row>
        <row r="889">
          <cell r="D889" t="str">
            <v>刃磨锯片</v>
          </cell>
          <cell r="E889" t="str">
            <v>150#</v>
          </cell>
        </row>
        <row r="889">
          <cell r="G889" t="str">
            <v>片</v>
          </cell>
        </row>
        <row r="889">
          <cell r="I889">
            <v>5</v>
          </cell>
          <cell r="J889">
            <v>227.42</v>
          </cell>
        </row>
        <row r="889">
          <cell r="O889">
            <v>5</v>
          </cell>
        </row>
        <row r="889">
          <cell r="Z889">
            <v>113.71</v>
          </cell>
        </row>
        <row r="890">
          <cell r="A890">
            <v>885</v>
          </cell>
          <cell r="B890" t="str">
            <v>13080119</v>
          </cell>
        </row>
        <row r="890">
          <cell r="D890" t="str">
            <v>布砂轮片</v>
          </cell>
          <cell r="E890" t="str">
            <v>∮180</v>
          </cell>
        </row>
        <row r="890">
          <cell r="G890" t="str">
            <v>片</v>
          </cell>
        </row>
        <row r="890">
          <cell r="I890">
            <v>0</v>
          </cell>
          <cell r="J890">
            <v>6.64</v>
          </cell>
        </row>
        <row r="890">
          <cell r="O890">
            <v>0</v>
          </cell>
        </row>
        <row r="890">
          <cell r="Z890">
            <v>0</v>
          </cell>
        </row>
        <row r="891">
          <cell r="A891">
            <v>886</v>
          </cell>
          <cell r="B891" t="str">
            <v>13080120</v>
          </cell>
        </row>
        <row r="891">
          <cell r="D891" t="str">
            <v>切割片</v>
          </cell>
          <cell r="E891" t="str">
            <v>ø350</v>
          </cell>
        </row>
        <row r="891">
          <cell r="G891" t="str">
            <v>件</v>
          </cell>
        </row>
        <row r="891">
          <cell r="I891">
            <v>1</v>
          </cell>
          <cell r="J891">
            <v>27.34</v>
          </cell>
        </row>
        <row r="891">
          <cell r="O891">
            <v>1</v>
          </cell>
        </row>
        <row r="891">
          <cell r="Z891">
            <v>13.67</v>
          </cell>
        </row>
        <row r="892">
          <cell r="A892">
            <v>887</v>
          </cell>
          <cell r="B892" t="str">
            <v>13080131</v>
          </cell>
        </row>
        <row r="892">
          <cell r="D892" t="str">
            <v>木工锯片</v>
          </cell>
          <cell r="E892" t="str">
            <v>ø100</v>
          </cell>
        </row>
        <row r="892">
          <cell r="G892" t="str">
            <v>件</v>
          </cell>
        </row>
        <row r="892">
          <cell r="I892">
            <v>30</v>
          </cell>
          <cell r="J892">
            <v>238.34</v>
          </cell>
        </row>
        <row r="892">
          <cell r="O892">
            <v>30</v>
          </cell>
        </row>
        <row r="892">
          <cell r="Z892">
            <v>119.170005</v>
          </cell>
        </row>
        <row r="893">
          <cell r="A893">
            <v>888</v>
          </cell>
          <cell r="B893" t="str">
            <v>13080132</v>
          </cell>
        </row>
        <row r="893">
          <cell r="D893" t="str">
            <v>云石锯片</v>
          </cell>
          <cell r="E893" t="str">
            <v>ø114</v>
          </cell>
        </row>
        <row r="893">
          <cell r="G893" t="str">
            <v>件</v>
          </cell>
        </row>
        <row r="893">
          <cell r="I893">
            <v>10</v>
          </cell>
          <cell r="J893">
            <v>130.13</v>
          </cell>
        </row>
        <row r="893">
          <cell r="O893">
            <v>10</v>
          </cell>
        </row>
        <row r="893">
          <cell r="Z893">
            <v>65.065</v>
          </cell>
        </row>
        <row r="894">
          <cell r="A894">
            <v>889</v>
          </cell>
          <cell r="B894" t="str">
            <v>13080134</v>
          </cell>
        </row>
        <row r="894">
          <cell r="D894" t="str">
            <v>硬质合金圆锯片</v>
          </cell>
          <cell r="E894" t="str">
            <v>ø254</v>
          </cell>
        </row>
        <row r="894">
          <cell r="G894" t="str">
            <v>件</v>
          </cell>
        </row>
        <row r="894">
          <cell r="I894">
            <v>2</v>
          </cell>
          <cell r="J894">
            <v>263.79</v>
          </cell>
        </row>
        <row r="894">
          <cell r="O894">
            <v>2</v>
          </cell>
        </row>
        <row r="894">
          <cell r="Z894">
            <v>131.895</v>
          </cell>
        </row>
        <row r="895">
          <cell r="A895">
            <v>890</v>
          </cell>
          <cell r="B895" t="str">
            <v>13080142</v>
          </cell>
        </row>
        <row r="895">
          <cell r="D895" t="str">
            <v>无齿锯</v>
          </cell>
          <cell r="E895" t="str">
            <v>3000W</v>
          </cell>
        </row>
        <row r="895">
          <cell r="G895" t="str">
            <v>台</v>
          </cell>
        </row>
        <row r="895">
          <cell r="I895">
            <v>1</v>
          </cell>
          <cell r="J895">
            <v>557.52</v>
          </cell>
        </row>
        <row r="895">
          <cell r="O895">
            <v>1</v>
          </cell>
        </row>
        <row r="895">
          <cell r="Z895">
            <v>278.76</v>
          </cell>
        </row>
        <row r="896">
          <cell r="A896">
            <v>891</v>
          </cell>
          <cell r="B896" t="str">
            <v>13080189</v>
          </cell>
        </row>
        <row r="896">
          <cell r="D896" t="str">
            <v>充电式磨光机</v>
          </cell>
          <cell r="E896" t="str">
            <v>100</v>
          </cell>
        </row>
        <row r="896">
          <cell r="G896" t="str">
            <v>台</v>
          </cell>
        </row>
        <row r="896">
          <cell r="I896">
            <v>1</v>
          </cell>
          <cell r="J896">
            <v>1031.86</v>
          </cell>
        </row>
        <row r="896">
          <cell r="O896">
            <v>1</v>
          </cell>
        </row>
        <row r="896">
          <cell r="Z896">
            <v>515.93</v>
          </cell>
        </row>
        <row r="897">
          <cell r="A897">
            <v>892</v>
          </cell>
          <cell r="B897" t="str">
            <v>13080197</v>
          </cell>
        </row>
        <row r="897">
          <cell r="D897" t="str">
            <v>云石锯片</v>
          </cell>
          <cell r="E897" t="str">
            <v>Φ230 </v>
          </cell>
        </row>
        <row r="897">
          <cell r="G897" t="str">
            <v>片</v>
          </cell>
        </row>
        <row r="897">
          <cell r="I897">
            <v>1</v>
          </cell>
          <cell r="J897">
            <v>85.84</v>
          </cell>
        </row>
        <row r="897">
          <cell r="O897">
            <v>1</v>
          </cell>
        </row>
        <row r="897">
          <cell r="Z897">
            <v>42.92</v>
          </cell>
        </row>
        <row r="898">
          <cell r="A898">
            <v>893</v>
          </cell>
          <cell r="B898" t="str">
            <v>13080198</v>
          </cell>
        </row>
        <row r="898">
          <cell r="D898" t="str">
            <v>气动角磨机</v>
          </cell>
          <cell r="E898" t="str">
            <v>Φ100</v>
          </cell>
        </row>
        <row r="898">
          <cell r="G898" t="str">
            <v>台</v>
          </cell>
        </row>
        <row r="898">
          <cell r="I898">
            <v>1</v>
          </cell>
          <cell r="J898">
            <v>224.33</v>
          </cell>
        </row>
        <row r="898">
          <cell r="O898">
            <v>1</v>
          </cell>
        </row>
        <row r="898">
          <cell r="Z898">
            <v>112.165</v>
          </cell>
        </row>
        <row r="899">
          <cell r="A899">
            <v>894</v>
          </cell>
          <cell r="B899" t="str">
            <v>13080199</v>
          </cell>
        </row>
        <row r="899">
          <cell r="D899" t="str">
            <v>气动抛光机</v>
          </cell>
          <cell r="E899" t="str">
            <v>Φ125</v>
          </cell>
        </row>
        <row r="899">
          <cell r="G899" t="str">
            <v>台</v>
          </cell>
        </row>
        <row r="899">
          <cell r="I899">
            <v>2</v>
          </cell>
          <cell r="J899">
            <v>702.07</v>
          </cell>
        </row>
        <row r="899">
          <cell r="O899">
            <v>2</v>
          </cell>
        </row>
        <row r="899">
          <cell r="Z899">
            <v>351.035</v>
          </cell>
        </row>
        <row r="900">
          <cell r="A900">
            <v>895</v>
          </cell>
          <cell r="B900" t="str">
            <v>1309010001</v>
          </cell>
        </row>
        <row r="900">
          <cell r="D900" t="str">
            <v>钻夹头</v>
          </cell>
        </row>
        <row r="900">
          <cell r="G900" t="str">
            <v>个</v>
          </cell>
        </row>
        <row r="900">
          <cell r="I900">
            <v>9</v>
          </cell>
          <cell r="J900">
            <v>236.31</v>
          </cell>
        </row>
        <row r="900">
          <cell r="O900">
            <v>9</v>
          </cell>
        </row>
        <row r="900">
          <cell r="Z900">
            <v>118.1550015</v>
          </cell>
        </row>
        <row r="901">
          <cell r="A901">
            <v>896</v>
          </cell>
          <cell r="B901" t="str">
            <v>1310020001</v>
          </cell>
        </row>
        <row r="901">
          <cell r="D901" t="str">
            <v>钢丝刷</v>
          </cell>
          <cell r="E901" t="str">
            <v>φ100</v>
          </cell>
        </row>
        <row r="901">
          <cell r="G901" t="str">
            <v>个</v>
          </cell>
        </row>
        <row r="901">
          <cell r="I901">
            <v>7</v>
          </cell>
          <cell r="J901">
            <v>11.77</v>
          </cell>
        </row>
        <row r="901">
          <cell r="O901">
            <v>7</v>
          </cell>
        </row>
        <row r="901">
          <cell r="Z901">
            <v>5.8850015</v>
          </cell>
        </row>
        <row r="902">
          <cell r="A902">
            <v>897</v>
          </cell>
          <cell r="B902" t="str">
            <v>1310020034</v>
          </cell>
        </row>
        <row r="902">
          <cell r="D902" t="str">
            <v>圆头毛刷</v>
          </cell>
          <cell r="E902" t="str">
            <v>30mm</v>
          </cell>
        </row>
        <row r="902">
          <cell r="G902" t="str">
            <v>支</v>
          </cell>
        </row>
        <row r="902">
          <cell r="I902">
            <v>8</v>
          </cell>
          <cell r="J902">
            <v>61.13</v>
          </cell>
        </row>
        <row r="902">
          <cell r="O902">
            <v>8</v>
          </cell>
        </row>
        <row r="902">
          <cell r="Z902">
            <v>30.565</v>
          </cell>
        </row>
        <row r="903">
          <cell r="A903">
            <v>898</v>
          </cell>
          <cell r="B903" t="str">
            <v>1310020035</v>
          </cell>
        </row>
        <row r="903">
          <cell r="D903" t="str">
            <v>长柄侧弯毛刷</v>
          </cell>
          <cell r="E903" t="str">
            <v>1寸</v>
          </cell>
        </row>
        <row r="903">
          <cell r="G903" t="str">
            <v>个</v>
          </cell>
        </row>
        <row r="903">
          <cell r="I903">
            <v>9</v>
          </cell>
          <cell r="J903">
            <v>23.53</v>
          </cell>
        </row>
        <row r="903">
          <cell r="O903">
            <v>9</v>
          </cell>
        </row>
        <row r="903">
          <cell r="Z903">
            <v>11.764998</v>
          </cell>
        </row>
        <row r="904">
          <cell r="A904">
            <v>899</v>
          </cell>
          <cell r="B904" t="str">
            <v>1310020036</v>
          </cell>
        </row>
        <row r="904">
          <cell r="D904" t="str">
            <v>长柄侧弯毛刷</v>
          </cell>
          <cell r="E904" t="str">
            <v>2寸</v>
          </cell>
        </row>
        <row r="904">
          <cell r="G904" t="str">
            <v>个</v>
          </cell>
        </row>
        <row r="904">
          <cell r="I904">
            <v>16</v>
          </cell>
          <cell r="J904">
            <v>63.54</v>
          </cell>
        </row>
        <row r="904">
          <cell r="O904">
            <v>16</v>
          </cell>
        </row>
        <row r="904">
          <cell r="Z904">
            <v>31.77</v>
          </cell>
        </row>
        <row r="905">
          <cell r="A905">
            <v>900</v>
          </cell>
          <cell r="B905" t="str">
            <v>1310020037</v>
          </cell>
        </row>
        <row r="905">
          <cell r="D905" t="str">
            <v>长柄侧弯毛刷</v>
          </cell>
          <cell r="E905" t="str">
            <v>3寸</v>
          </cell>
        </row>
        <row r="905">
          <cell r="G905" t="str">
            <v>个</v>
          </cell>
        </row>
        <row r="905">
          <cell r="I905">
            <v>18</v>
          </cell>
          <cell r="J905">
            <v>96.64</v>
          </cell>
        </row>
        <row r="905">
          <cell r="O905">
            <v>18</v>
          </cell>
        </row>
        <row r="905">
          <cell r="Z905">
            <v>48.320001</v>
          </cell>
        </row>
        <row r="906">
          <cell r="A906">
            <v>901</v>
          </cell>
          <cell r="B906" t="str">
            <v>1310020038</v>
          </cell>
        </row>
        <row r="906">
          <cell r="D906" t="str">
            <v>长柄弯头毛刷</v>
          </cell>
          <cell r="E906" t="str">
            <v>2寸</v>
          </cell>
        </row>
        <row r="906">
          <cell r="G906" t="str">
            <v>个</v>
          </cell>
        </row>
        <row r="906">
          <cell r="I906">
            <v>3</v>
          </cell>
          <cell r="J906">
            <v>11.73</v>
          </cell>
        </row>
        <row r="906">
          <cell r="O906">
            <v>3</v>
          </cell>
        </row>
        <row r="906">
          <cell r="Z906">
            <v>5.865</v>
          </cell>
        </row>
        <row r="907">
          <cell r="A907">
            <v>902</v>
          </cell>
          <cell r="B907" t="str">
            <v>1310020039</v>
          </cell>
        </row>
        <row r="907">
          <cell r="D907" t="str">
            <v>阴角毛刷</v>
          </cell>
          <cell r="E907" t="str">
            <v>100mm</v>
          </cell>
        </row>
        <row r="907">
          <cell r="G907" t="str">
            <v>个</v>
          </cell>
        </row>
        <row r="907">
          <cell r="I907">
            <v>8</v>
          </cell>
          <cell r="J907">
            <v>298.76</v>
          </cell>
        </row>
        <row r="907">
          <cell r="O907">
            <v>8</v>
          </cell>
        </row>
        <row r="907">
          <cell r="Z907">
            <v>149.38</v>
          </cell>
        </row>
        <row r="908">
          <cell r="A908">
            <v>903</v>
          </cell>
          <cell r="B908" t="str">
            <v>1311010003</v>
          </cell>
        </row>
        <row r="908">
          <cell r="D908" t="str">
            <v>钢卷尺</v>
          </cell>
          <cell r="E908" t="str">
            <v>5m</v>
          </cell>
        </row>
        <row r="908">
          <cell r="G908" t="str">
            <v>个</v>
          </cell>
        </row>
        <row r="908">
          <cell r="I908">
            <v>0</v>
          </cell>
          <cell r="J908">
            <v>5.95</v>
          </cell>
        </row>
        <row r="908">
          <cell r="O908">
            <v>0</v>
          </cell>
        </row>
        <row r="908">
          <cell r="Z908">
            <v>0</v>
          </cell>
        </row>
        <row r="909">
          <cell r="A909">
            <v>904</v>
          </cell>
          <cell r="B909" t="str">
            <v>1311010005</v>
          </cell>
        </row>
        <row r="909">
          <cell r="D909" t="str">
            <v>钢卷尺</v>
          </cell>
          <cell r="E909" t="str">
            <v>20M</v>
          </cell>
        </row>
        <row r="909">
          <cell r="G909" t="str">
            <v>个</v>
          </cell>
        </row>
        <row r="909">
          <cell r="I909">
            <v>0</v>
          </cell>
          <cell r="J909">
            <v>7.67</v>
          </cell>
        </row>
        <row r="909">
          <cell r="O909">
            <v>0</v>
          </cell>
        </row>
        <row r="909">
          <cell r="Z909">
            <v>0</v>
          </cell>
        </row>
        <row r="910">
          <cell r="A910">
            <v>905</v>
          </cell>
          <cell r="B910" t="str">
            <v>1311010051</v>
          </cell>
        </row>
        <row r="910">
          <cell r="D910" t="str">
            <v>千分尺</v>
          </cell>
          <cell r="E910" t="str">
            <v>0-25MM</v>
          </cell>
        </row>
        <row r="910">
          <cell r="G910" t="str">
            <v>把</v>
          </cell>
        </row>
        <row r="910">
          <cell r="I910">
            <v>0</v>
          </cell>
          <cell r="J910">
            <v>429.2</v>
          </cell>
        </row>
        <row r="910">
          <cell r="O910">
            <v>0</v>
          </cell>
        </row>
        <row r="910">
          <cell r="Z910">
            <v>0</v>
          </cell>
        </row>
        <row r="911">
          <cell r="A911">
            <v>906</v>
          </cell>
          <cell r="B911" t="str">
            <v>1311020007</v>
          </cell>
        </row>
        <row r="911">
          <cell r="D911" t="str">
            <v>拐尺</v>
          </cell>
          <cell r="E911" t="str">
            <v>500*250</v>
          </cell>
        </row>
        <row r="911">
          <cell r="G911" t="str">
            <v>件</v>
          </cell>
        </row>
        <row r="911">
          <cell r="I911">
            <v>5</v>
          </cell>
          <cell r="J911">
            <v>85.84</v>
          </cell>
        </row>
        <row r="911">
          <cell r="O911">
            <v>5</v>
          </cell>
        </row>
        <row r="911">
          <cell r="Z911">
            <v>42.92</v>
          </cell>
        </row>
        <row r="912">
          <cell r="A912">
            <v>907</v>
          </cell>
          <cell r="B912" t="str">
            <v>1311020012</v>
          </cell>
        </row>
        <row r="912">
          <cell r="D912" t="str">
            <v>万能角度尺</v>
          </cell>
          <cell r="E912" t="str">
            <v>360°</v>
          </cell>
        </row>
        <row r="912">
          <cell r="G912" t="str">
            <v>件</v>
          </cell>
        </row>
        <row r="912">
          <cell r="I912">
            <v>1</v>
          </cell>
          <cell r="J912">
            <v>266.38</v>
          </cell>
        </row>
        <row r="912">
          <cell r="O912">
            <v>1</v>
          </cell>
        </row>
        <row r="912">
          <cell r="Z912">
            <v>133.19</v>
          </cell>
        </row>
        <row r="913">
          <cell r="A913">
            <v>908</v>
          </cell>
          <cell r="B913" t="str">
            <v>13120032</v>
          </cell>
        </row>
        <row r="913">
          <cell r="D913" t="str">
            <v>电镐头</v>
          </cell>
          <cell r="E913" t="str">
            <v>17*280</v>
          </cell>
        </row>
        <row r="913">
          <cell r="G913" t="str">
            <v>件</v>
          </cell>
        </row>
        <row r="913">
          <cell r="I913">
            <v>1</v>
          </cell>
          <cell r="J913">
            <v>3.1</v>
          </cell>
        </row>
        <row r="913">
          <cell r="O913">
            <v>1</v>
          </cell>
        </row>
        <row r="913">
          <cell r="Z913">
            <v>1.55</v>
          </cell>
        </row>
        <row r="914">
          <cell r="A914">
            <v>909</v>
          </cell>
          <cell r="B914" t="str">
            <v>13130013</v>
          </cell>
        </row>
        <row r="914">
          <cell r="D914" t="str">
            <v>手摇油抽子</v>
          </cell>
        </row>
        <row r="914">
          <cell r="G914" t="str">
            <v>个</v>
          </cell>
        </row>
        <row r="914">
          <cell r="I914">
            <v>1</v>
          </cell>
          <cell r="J914">
            <v>99.11</v>
          </cell>
        </row>
        <row r="914">
          <cell r="O914">
            <v>1</v>
          </cell>
        </row>
        <row r="914">
          <cell r="Z914">
            <v>49.555</v>
          </cell>
        </row>
        <row r="915">
          <cell r="A915">
            <v>910</v>
          </cell>
          <cell r="B915" t="str">
            <v>13130030</v>
          </cell>
        </row>
        <row r="915">
          <cell r="D915" t="str">
            <v>打包扣</v>
          </cell>
        </row>
        <row r="915">
          <cell r="G915" t="str">
            <v>个</v>
          </cell>
        </row>
        <row r="915">
          <cell r="I915">
            <v>285</v>
          </cell>
          <cell r="J915">
            <v>212.05</v>
          </cell>
        </row>
        <row r="915">
          <cell r="O915">
            <v>285</v>
          </cell>
        </row>
        <row r="915">
          <cell r="Z915">
            <v>106.0249875</v>
          </cell>
        </row>
        <row r="916">
          <cell r="A916">
            <v>911</v>
          </cell>
          <cell r="B916" t="str">
            <v>13130094</v>
          </cell>
        </row>
        <row r="916">
          <cell r="D916" t="str">
            <v>云石锯</v>
          </cell>
          <cell r="E916" t="str">
            <v>大有 6112</v>
          </cell>
        </row>
        <row r="916">
          <cell r="G916" t="str">
            <v>个</v>
          </cell>
        </row>
        <row r="916">
          <cell r="I916">
            <v>4</v>
          </cell>
          <cell r="J916">
            <v>1526.41</v>
          </cell>
        </row>
        <row r="916">
          <cell r="O916">
            <v>4</v>
          </cell>
        </row>
        <row r="916">
          <cell r="Z916">
            <v>763.205</v>
          </cell>
        </row>
        <row r="917">
          <cell r="A917">
            <v>912</v>
          </cell>
          <cell r="B917" t="str">
            <v>13130143</v>
          </cell>
        </row>
        <row r="917">
          <cell r="D917" t="str">
            <v>云石锯</v>
          </cell>
          <cell r="E917" t="str">
            <v>Φ100</v>
          </cell>
        </row>
        <row r="917">
          <cell r="G917" t="str">
            <v>台</v>
          </cell>
        </row>
        <row r="917">
          <cell r="I917">
            <v>2</v>
          </cell>
          <cell r="J917">
            <v>1212.39</v>
          </cell>
        </row>
        <row r="917">
          <cell r="O917">
            <v>2</v>
          </cell>
        </row>
        <row r="917">
          <cell r="Z917">
            <v>606.195</v>
          </cell>
        </row>
        <row r="918">
          <cell r="A918">
            <v>913</v>
          </cell>
          <cell r="B918" t="str">
            <v>1314010005</v>
          </cell>
        </row>
        <row r="918">
          <cell r="D918" t="str">
            <v>钢丝钳</v>
          </cell>
        </row>
        <row r="918">
          <cell r="G918" t="str">
            <v>把</v>
          </cell>
        </row>
        <row r="918">
          <cell r="I918">
            <v>1</v>
          </cell>
          <cell r="J918">
            <v>16.89</v>
          </cell>
        </row>
        <row r="918">
          <cell r="O918">
            <v>0</v>
          </cell>
        </row>
        <row r="918">
          <cell r="Z918">
            <v>0</v>
          </cell>
        </row>
        <row r="919">
          <cell r="A919">
            <v>914</v>
          </cell>
          <cell r="B919" t="str">
            <v>1314010037</v>
          </cell>
        </row>
        <row r="919">
          <cell r="D919" t="str">
            <v>剥线钳</v>
          </cell>
        </row>
        <row r="919">
          <cell r="G919" t="str">
            <v>把</v>
          </cell>
        </row>
        <row r="919">
          <cell r="I919">
            <v>3</v>
          </cell>
          <cell r="J919">
            <v>26.32</v>
          </cell>
        </row>
        <row r="919">
          <cell r="O919">
            <v>2</v>
          </cell>
        </row>
        <row r="919">
          <cell r="Z919">
            <v>8.773333</v>
          </cell>
        </row>
        <row r="920">
          <cell r="A920">
            <v>915</v>
          </cell>
          <cell r="B920" t="str">
            <v>1314020001</v>
          </cell>
        </row>
        <row r="920">
          <cell r="D920" t="str">
            <v>线坠</v>
          </cell>
        </row>
        <row r="920">
          <cell r="G920" t="str">
            <v>个</v>
          </cell>
        </row>
        <row r="920">
          <cell r="I920">
            <v>0</v>
          </cell>
          <cell r="J920">
            <v>0.93</v>
          </cell>
        </row>
        <row r="920">
          <cell r="O920">
            <v>0</v>
          </cell>
        </row>
        <row r="920">
          <cell r="Z920">
            <v>0</v>
          </cell>
        </row>
        <row r="921">
          <cell r="A921">
            <v>916</v>
          </cell>
          <cell r="B921" t="str">
            <v>13160003</v>
          </cell>
        </row>
        <row r="921">
          <cell r="D921" t="str">
            <v>千斤顶</v>
          </cell>
        </row>
        <row r="921">
          <cell r="G921" t="str">
            <v>个</v>
          </cell>
        </row>
        <row r="921">
          <cell r="I921">
            <v>1</v>
          </cell>
          <cell r="J921">
            <v>142.73</v>
          </cell>
        </row>
        <row r="921">
          <cell r="O921">
            <v>1</v>
          </cell>
        </row>
        <row r="921">
          <cell r="Z921">
            <v>71.365</v>
          </cell>
        </row>
        <row r="922">
          <cell r="A922">
            <v>917</v>
          </cell>
          <cell r="B922" t="str">
            <v>13160007</v>
          </cell>
        </row>
        <row r="922">
          <cell r="D922" t="str">
            <v>黄油枪</v>
          </cell>
        </row>
        <row r="922">
          <cell r="G922" t="str">
            <v>把</v>
          </cell>
        </row>
        <row r="922">
          <cell r="I922">
            <v>6</v>
          </cell>
          <cell r="J922">
            <v>387.93</v>
          </cell>
        </row>
        <row r="922">
          <cell r="O922">
            <v>6</v>
          </cell>
        </row>
        <row r="922">
          <cell r="Z922">
            <v>193.965</v>
          </cell>
        </row>
        <row r="923">
          <cell r="A923">
            <v>918</v>
          </cell>
          <cell r="B923" t="str">
            <v>13170011</v>
          </cell>
        </row>
        <row r="923">
          <cell r="D923" t="str">
            <v>墨斗</v>
          </cell>
        </row>
        <row r="923">
          <cell r="G923" t="str">
            <v>个</v>
          </cell>
        </row>
        <row r="923">
          <cell r="I923">
            <v>0</v>
          </cell>
          <cell r="J923">
            <v>0.43</v>
          </cell>
        </row>
        <row r="923">
          <cell r="O923">
            <v>0</v>
          </cell>
        </row>
        <row r="923">
          <cell r="Z923">
            <v>0</v>
          </cell>
        </row>
        <row r="924">
          <cell r="A924">
            <v>919</v>
          </cell>
          <cell r="B924" t="str">
            <v>13190013</v>
          </cell>
        </row>
        <row r="924">
          <cell r="D924" t="str">
            <v>带锯条</v>
          </cell>
        </row>
        <row r="924">
          <cell r="G924" t="str">
            <v>根</v>
          </cell>
        </row>
        <row r="924">
          <cell r="I924">
            <v>0</v>
          </cell>
          <cell r="J924">
            <v>242.6</v>
          </cell>
        </row>
        <row r="924">
          <cell r="O924">
            <v>0</v>
          </cell>
        </row>
        <row r="924">
          <cell r="Z924">
            <v>0</v>
          </cell>
        </row>
        <row r="925">
          <cell r="A925">
            <v>920</v>
          </cell>
          <cell r="B925" t="str">
            <v>13190025</v>
          </cell>
        </row>
        <row r="925">
          <cell r="D925" t="str">
            <v>磁力钻</v>
          </cell>
        </row>
        <row r="925">
          <cell r="G925" t="str">
            <v>台</v>
          </cell>
        </row>
        <row r="925">
          <cell r="I925">
            <v>1</v>
          </cell>
          <cell r="J925">
            <v>4371.68</v>
          </cell>
        </row>
        <row r="925">
          <cell r="O925">
            <v>1</v>
          </cell>
        </row>
        <row r="925">
          <cell r="Z925">
            <v>2185.84</v>
          </cell>
        </row>
        <row r="926">
          <cell r="A926">
            <v>921</v>
          </cell>
          <cell r="B926" t="str">
            <v>13190035</v>
          </cell>
        </row>
        <row r="926">
          <cell r="D926" t="str">
            <v>玻璃胶枪</v>
          </cell>
        </row>
        <row r="926">
          <cell r="G926" t="str">
            <v>把</v>
          </cell>
        </row>
        <row r="926">
          <cell r="I926">
            <v>4</v>
          </cell>
          <cell r="J926">
            <v>70.8</v>
          </cell>
        </row>
        <row r="926">
          <cell r="O926">
            <v>4</v>
          </cell>
        </row>
        <row r="926">
          <cell r="Z926">
            <v>35.4</v>
          </cell>
        </row>
        <row r="927">
          <cell r="A927">
            <v>922</v>
          </cell>
          <cell r="B927" t="str">
            <v>13190043</v>
          </cell>
        </row>
        <row r="927">
          <cell r="D927" t="str">
            <v>热熔器</v>
          </cell>
          <cell r="E927" t="str">
            <v>金叶 20-32</v>
          </cell>
        </row>
        <row r="927">
          <cell r="G927" t="str">
            <v>套</v>
          </cell>
        </row>
        <row r="927">
          <cell r="I927">
            <v>2</v>
          </cell>
          <cell r="J927">
            <v>242.83</v>
          </cell>
        </row>
        <row r="927">
          <cell r="O927">
            <v>1</v>
          </cell>
        </row>
        <row r="927">
          <cell r="Z927">
            <v>60.7075</v>
          </cell>
        </row>
        <row r="928">
          <cell r="A928">
            <v>923</v>
          </cell>
          <cell r="B928" t="str">
            <v>13190053</v>
          </cell>
        </row>
        <row r="928">
          <cell r="D928" t="str">
            <v>PVC剪刀</v>
          </cell>
        </row>
        <row r="928">
          <cell r="G928" t="str">
            <v>把</v>
          </cell>
        </row>
        <row r="928">
          <cell r="I928">
            <v>0</v>
          </cell>
          <cell r="J928">
            <v>1.83</v>
          </cell>
        </row>
        <row r="928">
          <cell r="O928">
            <v>0</v>
          </cell>
        </row>
        <row r="928">
          <cell r="Z928">
            <v>0</v>
          </cell>
        </row>
        <row r="929">
          <cell r="A929">
            <v>924</v>
          </cell>
          <cell r="B929" t="str">
            <v>13190063</v>
          </cell>
        </row>
        <row r="929">
          <cell r="D929" t="str">
            <v>修边刀</v>
          </cell>
          <cell r="E929" t="str">
            <v>东成1/4*1/4</v>
          </cell>
        </row>
        <row r="929">
          <cell r="G929" t="str">
            <v>片</v>
          </cell>
        </row>
        <row r="929">
          <cell r="I929">
            <v>10</v>
          </cell>
          <cell r="J929">
            <v>94.02</v>
          </cell>
        </row>
        <row r="929">
          <cell r="O929">
            <v>10</v>
          </cell>
        </row>
        <row r="929">
          <cell r="Z929">
            <v>47.01</v>
          </cell>
        </row>
        <row r="930">
          <cell r="A930">
            <v>925</v>
          </cell>
          <cell r="B930" t="str">
            <v>13190064</v>
          </cell>
        </row>
        <row r="930">
          <cell r="D930" t="str">
            <v>圆底刀</v>
          </cell>
          <cell r="E930" t="str">
            <v>东成1/4*1/4</v>
          </cell>
        </row>
        <row r="930">
          <cell r="G930" t="str">
            <v>片</v>
          </cell>
        </row>
        <row r="930">
          <cell r="I930">
            <v>3</v>
          </cell>
          <cell r="J930">
            <v>15</v>
          </cell>
        </row>
        <row r="930">
          <cell r="O930">
            <v>3</v>
          </cell>
        </row>
        <row r="930">
          <cell r="Z930">
            <v>7.5</v>
          </cell>
        </row>
        <row r="931">
          <cell r="A931">
            <v>926</v>
          </cell>
          <cell r="B931" t="str">
            <v>13190076</v>
          </cell>
        </row>
        <row r="931">
          <cell r="D931" t="str">
            <v>木工铅笔</v>
          </cell>
        </row>
        <row r="931">
          <cell r="G931" t="str">
            <v>支</v>
          </cell>
        </row>
        <row r="931">
          <cell r="I931">
            <v>35</v>
          </cell>
          <cell r="J931">
            <v>19.13</v>
          </cell>
        </row>
        <row r="931">
          <cell r="O931">
            <v>23</v>
          </cell>
        </row>
        <row r="931">
          <cell r="Z931">
            <v>6.2855665</v>
          </cell>
        </row>
        <row r="932">
          <cell r="A932">
            <v>927</v>
          </cell>
          <cell r="B932" t="str">
            <v>13190083</v>
          </cell>
        </row>
        <row r="932">
          <cell r="D932" t="str">
            <v>枪针</v>
          </cell>
          <cell r="E932" t="str">
            <v>F30</v>
          </cell>
        </row>
        <row r="932">
          <cell r="G932" t="str">
            <v>件</v>
          </cell>
        </row>
        <row r="932">
          <cell r="I932">
            <v>5</v>
          </cell>
          <cell r="J932">
            <v>19.36</v>
          </cell>
        </row>
        <row r="932">
          <cell r="O932">
            <v>0</v>
          </cell>
        </row>
        <row r="932">
          <cell r="Z932">
            <v>0</v>
          </cell>
        </row>
        <row r="933">
          <cell r="A933">
            <v>928</v>
          </cell>
          <cell r="B933" t="str">
            <v>13190092</v>
          </cell>
        </row>
        <row r="933">
          <cell r="D933" t="str">
            <v>圆角刀</v>
          </cell>
          <cell r="E933" t="str">
            <v>1/4*1/4</v>
          </cell>
        </row>
        <row r="933">
          <cell r="G933" t="str">
            <v>个</v>
          </cell>
        </row>
        <row r="933">
          <cell r="I933">
            <v>1</v>
          </cell>
          <cell r="J933">
            <v>9.09</v>
          </cell>
        </row>
        <row r="933">
          <cell r="O933">
            <v>1</v>
          </cell>
        </row>
        <row r="933">
          <cell r="Z933">
            <v>4.545</v>
          </cell>
        </row>
        <row r="934">
          <cell r="A934">
            <v>929</v>
          </cell>
          <cell r="B934" t="str">
            <v>13190119</v>
          </cell>
        </row>
        <row r="934">
          <cell r="D934" t="str">
            <v>铁铲</v>
          </cell>
        </row>
        <row r="934">
          <cell r="G934" t="str">
            <v>件</v>
          </cell>
        </row>
        <row r="934">
          <cell r="I934">
            <v>5</v>
          </cell>
          <cell r="J934">
            <v>29.5</v>
          </cell>
        </row>
        <row r="934">
          <cell r="O934">
            <v>5</v>
          </cell>
        </row>
        <row r="934">
          <cell r="Z934">
            <v>14.75</v>
          </cell>
        </row>
        <row r="935">
          <cell r="A935">
            <v>930</v>
          </cell>
          <cell r="B935" t="str">
            <v>13190127</v>
          </cell>
        </row>
        <row r="935">
          <cell r="D935" t="str">
            <v>凿子</v>
          </cell>
        </row>
        <row r="935">
          <cell r="G935" t="str">
            <v>个</v>
          </cell>
        </row>
        <row r="935">
          <cell r="I935">
            <v>4</v>
          </cell>
          <cell r="J935">
            <v>79.3</v>
          </cell>
        </row>
        <row r="935">
          <cell r="O935">
            <v>0</v>
          </cell>
        </row>
        <row r="935">
          <cell r="Z935">
            <v>0</v>
          </cell>
        </row>
        <row r="936">
          <cell r="A936">
            <v>931</v>
          </cell>
          <cell r="B936" t="str">
            <v>13190128</v>
          </cell>
        </row>
        <row r="936">
          <cell r="D936" t="str">
            <v>码钉枪</v>
          </cell>
          <cell r="E936" t="str">
            <v>1013</v>
          </cell>
        </row>
        <row r="936">
          <cell r="G936" t="str">
            <v>件</v>
          </cell>
        </row>
        <row r="936">
          <cell r="I936">
            <v>1</v>
          </cell>
          <cell r="J936">
            <v>182.3</v>
          </cell>
        </row>
        <row r="936">
          <cell r="O936">
            <v>1</v>
          </cell>
        </row>
        <row r="936">
          <cell r="Z936">
            <v>91.15</v>
          </cell>
        </row>
        <row r="937">
          <cell r="A937">
            <v>932</v>
          </cell>
          <cell r="B937" t="str">
            <v>13190139</v>
          </cell>
        </row>
        <row r="937">
          <cell r="D937" t="str">
            <v>铁皮剪</v>
          </cell>
        </row>
        <row r="937">
          <cell r="G937" t="str">
            <v>把</v>
          </cell>
        </row>
        <row r="937">
          <cell r="I937">
            <v>2</v>
          </cell>
          <cell r="J937">
            <v>534.51</v>
          </cell>
        </row>
        <row r="937">
          <cell r="O937">
            <v>1</v>
          </cell>
        </row>
        <row r="937">
          <cell r="Z937">
            <v>133.6275</v>
          </cell>
        </row>
        <row r="938">
          <cell r="A938">
            <v>933</v>
          </cell>
          <cell r="B938" t="str">
            <v>13190144</v>
          </cell>
        </row>
        <row r="938">
          <cell r="D938" t="str">
            <v>直刀头</v>
          </cell>
          <cell r="E938" t="str">
            <v>修边机</v>
          </cell>
        </row>
        <row r="938">
          <cell r="G938" t="str">
            <v>件</v>
          </cell>
        </row>
        <row r="938">
          <cell r="I938">
            <v>1</v>
          </cell>
          <cell r="J938">
            <v>8.55</v>
          </cell>
        </row>
        <row r="938">
          <cell r="O938">
            <v>0</v>
          </cell>
        </row>
        <row r="938">
          <cell r="Z938">
            <v>0</v>
          </cell>
        </row>
        <row r="939">
          <cell r="A939">
            <v>934</v>
          </cell>
          <cell r="B939" t="str">
            <v>13190153</v>
          </cell>
        </row>
        <row r="939">
          <cell r="D939" t="str">
            <v>圆角刀</v>
          </cell>
          <cell r="E939" t="str">
            <v>1/4*5/16</v>
          </cell>
        </row>
        <row r="939">
          <cell r="G939" t="str">
            <v>件</v>
          </cell>
        </row>
        <row r="939">
          <cell r="I939">
            <v>16</v>
          </cell>
          <cell r="J939">
            <v>80</v>
          </cell>
        </row>
        <row r="939">
          <cell r="O939">
            <v>16</v>
          </cell>
        </row>
        <row r="939">
          <cell r="Z939">
            <v>40</v>
          </cell>
        </row>
        <row r="940">
          <cell r="A940">
            <v>935</v>
          </cell>
          <cell r="B940" t="str">
            <v>13190189</v>
          </cell>
        </row>
        <row r="940">
          <cell r="D940" t="str">
            <v>气动风批枪</v>
          </cell>
        </row>
        <row r="940">
          <cell r="G940" t="str">
            <v>把</v>
          </cell>
        </row>
        <row r="940">
          <cell r="I940">
            <v>2</v>
          </cell>
          <cell r="J940">
            <v>424.78</v>
          </cell>
        </row>
        <row r="940">
          <cell r="O940">
            <v>2</v>
          </cell>
        </row>
        <row r="940">
          <cell r="Z940">
            <v>212.39</v>
          </cell>
        </row>
        <row r="941">
          <cell r="A941">
            <v>936</v>
          </cell>
          <cell r="B941" t="str">
            <v>13200021</v>
          </cell>
        </row>
        <row r="941">
          <cell r="D941" t="str">
            <v>干膜测厚仪</v>
          </cell>
        </row>
        <row r="941">
          <cell r="G941" t="str">
            <v>个</v>
          </cell>
        </row>
        <row r="941">
          <cell r="I941">
            <v>0</v>
          </cell>
          <cell r="J941">
            <v>976.11</v>
          </cell>
        </row>
        <row r="941">
          <cell r="O941">
            <v>0</v>
          </cell>
        </row>
        <row r="941">
          <cell r="Z941">
            <v>0</v>
          </cell>
        </row>
        <row r="942">
          <cell r="A942">
            <v>937</v>
          </cell>
          <cell r="B942" t="str">
            <v>13200028</v>
          </cell>
        </row>
        <row r="942">
          <cell r="D942" t="str">
            <v>激光投线仪</v>
          </cell>
          <cell r="E942" t="str">
            <v>东成FF-41</v>
          </cell>
        </row>
        <row r="942">
          <cell r="G942" t="str">
            <v>台</v>
          </cell>
        </row>
        <row r="942">
          <cell r="I942">
            <v>1</v>
          </cell>
          <cell r="J942">
            <v>277.77</v>
          </cell>
        </row>
        <row r="942">
          <cell r="O942">
            <v>1</v>
          </cell>
        </row>
        <row r="942">
          <cell r="Z942">
            <v>138.885</v>
          </cell>
        </row>
        <row r="943">
          <cell r="A943">
            <v>938</v>
          </cell>
          <cell r="B943" t="str">
            <v>13200051</v>
          </cell>
        </row>
        <row r="943">
          <cell r="D943" t="str">
            <v>游标卡尺</v>
          </cell>
          <cell r="E943" t="str">
            <v>世达 0-300</v>
          </cell>
        </row>
        <row r="943">
          <cell r="G943" t="str">
            <v>把</v>
          </cell>
        </row>
        <row r="943">
          <cell r="I943">
            <v>0</v>
          </cell>
          <cell r="J943">
            <v>343.8</v>
          </cell>
        </row>
        <row r="943">
          <cell r="O943">
            <v>0</v>
          </cell>
        </row>
        <row r="943">
          <cell r="Z943">
            <v>0</v>
          </cell>
        </row>
        <row r="944">
          <cell r="A944">
            <v>939</v>
          </cell>
          <cell r="B944" t="str">
            <v>13200054</v>
          </cell>
        </row>
        <row r="944">
          <cell r="D944" t="str">
            <v>焊缝检验尺</v>
          </cell>
          <cell r="E944" t="str">
            <v>KH45B</v>
          </cell>
        </row>
        <row r="944">
          <cell r="G944" t="str">
            <v>把</v>
          </cell>
        </row>
        <row r="944">
          <cell r="I944">
            <v>0</v>
          </cell>
          <cell r="J944">
            <v>180.53</v>
          </cell>
        </row>
        <row r="944">
          <cell r="O944">
            <v>0</v>
          </cell>
        </row>
        <row r="944">
          <cell r="Z944">
            <v>0</v>
          </cell>
        </row>
        <row r="945">
          <cell r="A945">
            <v>940</v>
          </cell>
          <cell r="B945" t="str">
            <v>13200118</v>
          </cell>
        </row>
        <row r="945">
          <cell r="D945" t="str">
            <v>温湿度计</v>
          </cell>
        </row>
        <row r="945">
          <cell r="G945" t="str">
            <v>个</v>
          </cell>
        </row>
        <row r="945">
          <cell r="I945">
            <v>0</v>
          </cell>
          <cell r="J945">
            <v>318.58</v>
          </cell>
        </row>
        <row r="945">
          <cell r="O945">
            <v>0</v>
          </cell>
        </row>
        <row r="945">
          <cell r="Z945">
            <v>0</v>
          </cell>
        </row>
        <row r="946">
          <cell r="A946">
            <v>941</v>
          </cell>
          <cell r="B946" t="str">
            <v>13200124</v>
          </cell>
        </row>
        <row r="946">
          <cell r="D946" t="str">
            <v>百格网</v>
          </cell>
        </row>
        <row r="946">
          <cell r="G946" t="str">
            <v>件</v>
          </cell>
        </row>
        <row r="946">
          <cell r="I946">
            <v>1</v>
          </cell>
          <cell r="J946">
            <v>68.38</v>
          </cell>
        </row>
        <row r="946">
          <cell r="O946">
            <v>1</v>
          </cell>
        </row>
        <row r="946">
          <cell r="Z946">
            <v>34.19</v>
          </cell>
        </row>
        <row r="947">
          <cell r="A947">
            <v>942</v>
          </cell>
          <cell r="B947" t="str">
            <v>13200125</v>
          </cell>
        </row>
        <row r="947">
          <cell r="D947" t="str">
            <v>伸缩杆</v>
          </cell>
        </row>
        <row r="947">
          <cell r="G947" t="str">
            <v>件</v>
          </cell>
        </row>
        <row r="947">
          <cell r="I947">
            <v>1</v>
          </cell>
          <cell r="J947">
            <v>65.48</v>
          </cell>
        </row>
        <row r="947">
          <cell r="O947">
            <v>1</v>
          </cell>
        </row>
        <row r="947">
          <cell r="Z947">
            <v>32.74</v>
          </cell>
        </row>
        <row r="948">
          <cell r="A948">
            <v>943</v>
          </cell>
          <cell r="B948" t="str">
            <v>13200138</v>
          </cell>
        </row>
        <row r="948">
          <cell r="D948" t="str">
            <v>电子秤</v>
          </cell>
          <cell r="E948" t="str">
            <v>200kg</v>
          </cell>
        </row>
        <row r="948">
          <cell r="G948" t="str">
            <v>台</v>
          </cell>
        </row>
        <row r="948">
          <cell r="I948">
            <v>2</v>
          </cell>
          <cell r="J948">
            <v>580.84</v>
          </cell>
        </row>
        <row r="948">
          <cell r="O948">
            <v>2</v>
          </cell>
        </row>
        <row r="948">
          <cell r="Z948">
            <v>290.42</v>
          </cell>
        </row>
        <row r="949">
          <cell r="A949">
            <v>944</v>
          </cell>
          <cell r="B949" t="str">
            <v>13200151</v>
          </cell>
        </row>
        <row r="949">
          <cell r="D949" t="str">
            <v>工程检验尺</v>
          </cell>
        </row>
        <row r="949">
          <cell r="G949" t="str">
            <v>套</v>
          </cell>
        </row>
        <row r="949">
          <cell r="I949">
            <v>0</v>
          </cell>
          <cell r="J949">
            <v>42.48</v>
          </cell>
        </row>
        <row r="949">
          <cell r="O949">
            <v>0</v>
          </cell>
        </row>
        <row r="949">
          <cell r="Z949">
            <v>0</v>
          </cell>
        </row>
        <row r="950">
          <cell r="A950">
            <v>945</v>
          </cell>
          <cell r="B950" t="str">
            <v>13210146</v>
          </cell>
        </row>
        <row r="950">
          <cell r="D950" t="str">
            <v>电锤</v>
          </cell>
        </row>
        <row r="950">
          <cell r="G950" t="str">
            <v>台</v>
          </cell>
        </row>
        <row r="950">
          <cell r="I950">
            <v>1</v>
          </cell>
          <cell r="J950">
            <v>404.31</v>
          </cell>
        </row>
        <row r="950">
          <cell r="O950">
            <v>1</v>
          </cell>
        </row>
        <row r="950">
          <cell r="Z950">
            <v>202.155</v>
          </cell>
        </row>
        <row r="951">
          <cell r="A951">
            <v>946</v>
          </cell>
          <cell r="B951" t="str">
            <v>13210160</v>
          </cell>
        </row>
        <row r="951">
          <cell r="D951" t="str">
            <v>手电钻</v>
          </cell>
        </row>
        <row r="951">
          <cell r="G951" t="str">
            <v>台</v>
          </cell>
        </row>
        <row r="951">
          <cell r="I951">
            <v>4</v>
          </cell>
          <cell r="J951">
            <v>630.09</v>
          </cell>
        </row>
        <row r="951">
          <cell r="O951">
            <v>4</v>
          </cell>
        </row>
        <row r="951">
          <cell r="Z951">
            <v>315.045</v>
          </cell>
        </row>
        <row r="952">
          <cell r="A952">
            <v>947</v>
          </cell>
          <cell r="B952" t="str">
            <v>13210172</v>
          </cell>
        </row>
        <row r="952">
          <cell r="D952" t="str">
            <v>环槽铆钉枪枪头</v>
          </cell>
          <cell r="E952" t="str">
            <v>10#</v>
          </cell>
        </row>
        <row r="952">
          <cell r="G952" t="str">
            <v>套</v>
          </cell>
        </row>
        <row r="952">
          <cell r="I952">
            <v>1</v>
          </cell>
          <cell r="J952">
            <v>1371.68</v>
          </cell>
        </row>
        <row r="952">
          <cell r="O952">
            <v>0</v>
          </cell>
        </row>
        <row r="952">
          <cell r="Z952">
            <v>0</v>
          </cell>
        </row>
        <row r="953">
          <cell r="A953">
            <v>948</v>
          </cell>
          <cell r="B953" t="str">
            <v>13210173</v>
          </cell>
        </row>
        <row r="953">
          <cell r="D953" t="str">
            <v>水平仪</v>
          </cell>
        </row>
        <row r="953">
          <cell r="G953" t="str">
            <v>个</v>
          </cell>
        </row>
        <row r="953">
          <cell r="I953">
            <v>1</v>
          </cell>
          <cell r="J953">
            <v>573.45</v>
          </cell>
        </row>
        <row r="953">
          <cell r="O953">
            <v>1</v>
          </cell>
        </row>
        <row r="953">
          <cell r="Z953">
            <v>286.725</v>
          </cell>
        </row>
        <row r="954">
          <cell r="A954">
            <v>949</v>
          </cell>
          <cell r="B954" t="str">
            <v>13210210</v>
          </cell>
        </row>
        <row r="954">
          <cell r="D954" t="str">
            <v>电动扳手</v>
          </cell>
        </row>
        <row r="954">
          <cell r="G954" t="str">
            <v>套</v>
          </cell>
        </row>
        <row r="954">
          <cell r="I954">
            <v>4</v>
          </cell>
          <cell r="J954">
            <v>1849.55</v>
          </cell>
        </row>
        <row r="954">
          <cell r="O954">
            <v>0</v>
          </cell>
        </row>
        <row r="954">
          <cell r="Z954">
            <v>0</v>
          </cell>
        </row>
        <row r="955">
          <cell r="A955">
            <v>950</v>
          </cell>
          <cell r="B955" t="str">
            <v>13210414</v>
          </cell>
        </row>
        <row r="955">
          <cell r="D955" t="str">
            <v>垫圈</v>
          </cell>
        </row>
        <row r="955">
          <cell r="G955" t="str">
            <v>个</v>
          </cell>
        </row>
        <row r="955">
          <cell r="I955">
            <v>20</v>
          </cell>
          <cell r="J955">
            <v>56.64</v>
          </cell>
        </row>
        <row r="955">
          <cell r="O955">
            <v>20</v>
          </cell>
        </row>
        <row r="955">
          <cell r="Z955">
            <v>28.32</v>
          </cell>
        </row>
        <row r="956">
          <cell r="A956">
            <v>951</v>
          </cell>
          <cell r="B956" t="str">
            <v>13210479</v>
          </cell>
        </row>
        <row r="956">
          <cell r="D956" t="str">
            <v>PVC胶</v>
          </cell>
          <cell r="E956" t="str">
            <v>KG</v>
          </cell>
        </row>
        <row r="956">
          <cell r="G956" t="str">
            <v>公斤（千克）</v>
          </cell>
        </row>
        <row r="956">
          <cell r="I956">
            <v>4</v>
          </cell>
          <cell r="J956">
            <v>32.57</v>
          </cell>
        </row>
        <row r="956">
          <cell r="O956">
            <v>4</v>
          </cell>
        </row>
        <row r="956">
          <cell r="Z956">
            <v>16.285</v>
          </cell>
        </row>
        <row r="957">
          <cell r="A957">
            <v>952</v>
          </cell>
          <cell r="B957" t="str">
            <v>13211049</v>
          </cell>
        </row>
        <row r="957">
          <cell r="D957" t="str">
            <v>风机</v>
          </cell>
        </row>
        <row r="957">
          <cell r="G957" t="str">
            <v>台</v>
          </cell>
        </row>
        <row r="957">
          <cell r="I957">
            <v>0</v>
          </cell>
          <cell r="J957">
            <v>557.52</v>
          </cell>
        </row>
        <row r="957">
          <cell r="O957">
            <v>0</v>
          </cell>
        </row>
        <row r="957">
          <cell r="Z957">
            <v>0</v>
          </cell>
        </row>
        <row r="958">
          <cell r="A958">
            <v>953</v>
          </cell>
          <cell r="B958" t="str">
            <v>13211083</v>
          </cell>
        </row>
        <row r="958">
          <cell r="D958" t="str">
            <v>瓷砖调平器</v>
          </cell>
        </row>
        <row r="958">
          <cell r="G958" t="str">
            <v>套</v>
          </cell>
        </row>
        <row r="958">
          <cell r="I958">
            <v>150</v>
          </cell>
          <cell r="J958">
            <v>330</v>
          </cell>
        </row>
        <row r="958">
          <cell r="O958">
            <v>150</v>
          </cell>
        </row>
        <row r="958">
          <cell r="Z958">
            <v>165</v>
          </cell>
        </row>
        <row r="959">
          <cell r="A959">
            <v>954</v>
          </cell>
          <cell r="B959" t="str">
            <v>13211131</v>
          </cell>
        </row>
        <row r="959">
          <cell r="D959" t="str">
            <v>尼龙十字头</v>
          </cell>
          <cell r="E959" t="str">
            <v>2.5mm</v>
          </cell>
        </row>
        <row r="959">
          <cell r="G959" t="str">
            <v>袋</v>
          </cell>
        </row>
        <row r="959">
          <cell r="I959">
            <v>2</v>
          </cell>
          <cell r="J959">
            <v>16</v>
          </cell>
        </row>
        <row r="959">
          <cell r="O959">
            <v>2</v>
          </cell>
        </row>
        <row r="959">
          <cell r="Z959">
            <v>8</v>
          </cell>
        </row>
        <row r="960">
          <cell r="A960">
            <v>955</v>
          </cell>
          <cell r="B960" t="str">
            <v>13211227</v>
          </cell>
        </row>
        <row r="960">
          <cell r="D960" t="str">
            <v>钢球</v>
          </cell>
          <cell r="E960" t="str">
            <v>Φ20</v>
          </cell>
        </row>
        <row r="960">
          <cell r="G960" t="str">
            <v>个</v>
          </cell>
        </row>
        <row r="960">
          <cell r="I960">
            <v>15</v>
          </cell>
          <cell r="J960">
            <v>67.87</v>
          </cell>
        </row>
        <row r="960">
          <cell r="O960">
            <v>2</v>
          </cell>
        </row>
        <row r="960">
          <cell r="Z960">
            <v>4.524667</v>
          </cell>
        </row>
        <row r="961">
          <cell r="A961">
            <v>956</v>
          </cell>
          <cell r="B961" t="str">
            <v>13211228</v>
          </cell>
        </row>
        <row r="961">
          <cell r="D961" t="str">
            <v>钢球</v>
          </cell>
          <cell r="E961" t="str">
            <v>Φ35</v>
          </cell>
        </row>
        <row r="961">
          <cell r="G961" t="str">
            <v>个</v>
          </cell>
        </row>
        <row r="961">
          <cell r="I961">
            <v>3</v>
          </cell>
          <cell r="J961">
            <v>98.23</v>
          </cell>
        </row>
        <row r="961">
          <cell r="O961">
            <v>0</v>
          </cell>
        </row>
        <row r="961">
          <cell r="Z961">
            <v>0</v>
          </cell>
        </row>
        <row r="962">
          <cell r="A962">
            <v>957</v>
          </cell>
          <cell r="B962" t="str">
            <v>13211229</v>
          </cell>
        </row>
        <row r="962">
          <cell r="D962" t="str">
            <v>万向转换头</v>
          </cell>
        </row>
        <row r="962">
          <cell r="G962" t="str">
            <v>个</v>
          </cell>
        </row>
        <row r="962">
          <cell r="I962">
            <v>6</v>
          </cell>
          <cell r="J962">
            <v>196.45</v>
          </cell>
        </row>
        <row r="962">
          <cell r="O962">
            <v>4</v>
          </cell>
        </row>
        <row r="962">
          <cell r="Z962">
            <v>65.483334</v>
          </cell>
        </row>
        <row r="963">
          <cell r="A963">
            <v>958</v>
          </cell>
          <cell r="B963" t="str">
            <v>13250068</v>
          </cell>
        </row>
        <row r="963">
          <cell r="D963" t="str">
            <v>手拉葫芦</v>
          </cell>
          <cell r="E963" t="str">
            <v>1T*3M</v>
          </cell>
        </row>
        <row r="963">
          <cell r="G963" t="str">
            <v>台</v>
          </cell>
        </row>
        <row r="963">
          <cell r="I963">
            <v>3</v>
          </cell>
          <cell r="J963">
            <v>615.92</v>
          </cell>
        </row>
        <row r="963">
          <cell r="O963">
            <v>3</v>
          </cell>
        </row>
        <row r="963">
          <cell r="Z963">
            <v>307.9600005</v>
          </cell>
        </row>
        <row r="964">
          <cell r="A964">
            <v>959</v>
          </cell>
          <cell r="B964" t="str">
            <v>1501010007</v>
          </cell>
        </row>
        <row r="964">
          <cell r="D964" t="str">
            <v>粉笔</v>
          </cell>
        </row>
        <row r="964">
          <cell r="G964" t="str">
            <v>盒</v>
          </cell>
        </row>
        <row r="964">
          <cell r="I964">
            <v>12</v>
          </cell>
          <cell r="J964">
            <v>19.09</v>
          </cell>
        </row>
        <row r="964">
          <cell r="O964">
            <v>12</v>
          </cell>
        </row>
        <row r="964">
          <cell r="Z964">
            <v>1.9089996</v>
          </cell>
        </row>
        <row r="965">
          <cell r="A965">
            <v>960</v>
          </cell>
          <cell r="B965" t="str">
            <v>1501010008</v>
          </cell>
        </row>
        <row r="965">
          <cell r="D965" t="str">
            <v>石笔</v>
          </cell>
        </row>
        <row r="965">
          <cell r="G965" t="str">
            <v>盒</v>
          </cell>
        </row>
        <row r="965">
          <cell r="I965">
            <v>0</v>
          </cell>
          <cell r="J965">
            <v>8.24</v>
          </cell>
        </row>
        <row r="965">
          <cell r="O965">
            <v>0</v>
          </cell>
        </row>
        <row r="965">
          <cell r="Z965">
            <v>0</v>
          </cell>
        </row>
        <row r="966">
          <cell r="A966">
            <v>961</v>
          </cell>
          <cell r="B966" t="str">
            <v>1501010023</v>
          </cell>
        </row>
        <row r="966">
          <cell r="D966" t="str">
            <v>尼龙画笔</v>
          </cell>
        </row>
        <row r="966">
          <cell r="G966" t="str">
            <v>个</v>
          </cell>
        </row>
        <row r="966">
          <cell r="I966">
            <v>13</v>
          </cell>
          <cell r="J966">
            <v>29.32</v>
          </cell>
        </row>
        <row r="966">
          <cell r="O966">
            <v>11</v>
          </cell>
        </row>
        <row r="966">
          <cell r="Z966">
            <v>2.4809235</v>
          </cell>
        </row>
        <row r="967">
          <cell r="A967">
            <v>962</v>
          </cell>
          <cell r="B967" t="str">
            <v>1501020002</v>
          </cell>
        </row>
        <row r="967">
          <cell r="D967" t="str">
            <v>墨汁</v>
          </cell>
        </row>
        <row r="967">
          <cell r="G967" t="str">
            <v>瓶</v>
          </cell>
        </row>
        <row r="967">
          <cell r="I967">
            <v>0</v>
          </cell>
          <cell r="J967">
            <v>0.11</v>
          </cell>
        </row>
        <row r="967">
          <cell r="O967">
            <v>0</v>
          </cell>
        </row>
        <row r="967">
          <cell r="Z967">
            <v>0</v>
          </cell>
        </row>
        <row r="968">
          <cell r="A968">
            <v>963</v>
          </cell>
          <cell r="B968" t="str">
            <v>1501020008</v>
          </cell>
        </row>
        <row r="968">
          <cell r="D968" t="str">
            <v>换气扇</v>
          </cell>
          <cell r="E968" t="str">
            <v>澳标</v>
          </cell>
        </row>
        <row r="968">
          <cell r="G968" t="str">
            <v>个</v>
          </cell>
        </row>
        <row r="968">
          <cell r="I968">
            <v>39</v>
          </cell>
          <cell r="J968">
            <v>8103.94</v>
          </cell>
        </row>
        <row r="968">
          <cell r="O968">
            <v>38</v>
          </cell>
        </row>
        <row r="968">
          <cell r="Z968">
            <v>789.6146654</v>
          </cell>
        </row>
        <row r="969">
          <cell r="A969">
            <v>964</v>
          </cell>
          <cell r="B969" t="str">
            <v>1501040003</v>
          </cell>
        </row>
        <row r="969">
          <cell r="D969" t="str">
            <v>双面胶</v>
          </cell>
        </row>
        <row r="969">
          <cell r="G969" t="str">
            <v>盘</v>
          </cell>
        </row>
        <row r="969">
          <cell r="I969">
            <v>78</v>
          </cell>
          <cell r="J969">
            <v>491.25</v>
          </cell>
        </row>
        <row r="969">
          <cell r="O969">
            <v>78</v>
          </cell>
        </row>
        <row r="969">
          <cell r="Z969">
            <v>49.1250006</v>
          </cell>
        </row>
        <row r="970">
          <cell r="A970">
            <v>965</v>
          </cell>
          <cell r="B970" t="str">
            <v>1501040004</v>
          </cell>
        </row>
        <row r="970">
          <cell r="D970" t="str">
            <v>丁基胶带</v>
          </cell>
        </row>
        <row r="970">
          <cell r="G970" t="str">
            <v>米</v>
          </cell>
        </row>
        <row r="970">
          <cell r="I970">
            <v>20</v>
          </cell>
          <cell r="J970">
            <v>289.45</v>
          </cell>
        </row>
        <row r="970">
          <cell r="O970">
            <v>0</v>
          </cell>
        </row>
        <row r="970">
          <cell r="Z970">
            <v>0</v>
          </cell>
        </row>
        <row r="971">
          <cell r="A971">
            <v>966</v>
          </cell>
          <cell r="B971" t="str">
            <v>1501050185</v>
          </cell>
        </row>
        <row r="971">
          <cell r="D971" t="str">
            <v>地毯</v>
          </cell>
        </row>
        <row r="971">
          <cell r="G971" t="str">
            <v>平方米</v>
          </cell>
        </row>
        <row r="971">
          <cell r="I971">
            <v>32</v>
          </cell>
          <cell r="J971">
            <v>1294.58</v>
          </cell>
        </row>
        <row r="971">
          <cell r="O971">
            <v>32</v>
          </cell>
        </row>
        <row r="971">
          <cell r="Z971">
            <v>129.458</v>
          </cell>
        </row>
        <row r="972">
          <cell r="A972">
            <v>967</v>
          </cell>
          <cell r="B972" t="str">
            <v>1502010005</v>
          </cell>
        </row>
        <row r="972">
          <cell r="D972" t="str">
            <v>破布</v>
          </cell>
        </row>
        <row r="972">
          <cell r="G972" t="str">
            <v>公斤（千克）</v>
          </cell>
        </row>
        <row r="972">
          <cell r="I972">
            <v>0</v>
          </cell>
          <cell r="J972">
            <v>11.49</v>
          </cell>
        </row>
        <row r="972">
          <cell r="O972">
            <v>0</v>
          </cell>
        </row>
        <row r="972">
          <cell r="Z972">
            <v>0</v>
          </cell>
        </row>
        <row r="973">
          <cell r="A973">
            <v>968</v>
          </cell>
          <cell r="B973" t="str">
            <v>1502010008</v>
          </cell>
        </row>
        <row r="973">
          <cell r="D973" t="str">
            <v>毛巾</v>
          </cell>
        </row>
        <row r="973">
          <cell r="G973" t="str">
            <v>条</v>
          </cell>
        </row>
        <row r="973">
          <cell r="I973">
            <v>34</v>
          </cell>
          <cell r="J973">
            <v>339.39</v>
          </cell>
        </row>
        <row r="973">
          <cell r="O973">
            <v>0</v>
          </cell>
        </row>
        <row r="973">
          <cell r="Z973">
            <v>0</v>
          </cell>
        </row>
        <row r="974">
          <cell r="A974">
            <v>969</v>
          </cell>
          <cell r="B974" t="str">
            <v>1502010011</v>
          </cell>
        </row>
        <row r="974">
          <cell r="D974" t="str">
            <v>小扫帚</v>
          </cell>
        </row>
        <row r="974">
          <cell r="G974" t="str">
            <v>把</v>
          </cell>
        </row>
        <row r="974">
          <cell r="I974">
            <v>0</v>
          </cell>
          <cell r="J974">
            <v>0.55</v>
          </cell>
        </row>
        <row r="974">
          <cell r="O974">
            <v>0</v>
          </cell>
        </row>
        <row r="974">
          <cell r="Z974">
            <v>0</v>
          </cell>
        </row>
        <row r="975">
          <cell r="A975">
            <v>970</v>
          </cell>
          <cell r="B975" t="str">
            <v>1502020018</v>
          </cell>
        </row>
        <row r="975">
          <cell r="D975" t="str">
            <v>篷布</v>
          </cell>
        </row>
        <row r="975">
          <cell r="G975" t="str">
            <v>块</v>
          </cell>
        </row>
        <row r="975">
          <cell r="I975">
            <v>18</v>
          </cell>
          <cell r="J975">
            <v>40499.16</v>
          </cell>
        </row>
        <row r="975">
          <cell r="O975">
            <v>16</v>
          </cell>
        </row>
        <row r="975">
          <cell r="Z975">
            <v>3599.9253328</v>
          </cell>
        </row>
        <row r="976">
          <cell r="A976">
            <v>971</v>
          </cell>
          <cell r="B976" t="str">
            <v>1502030016</v>
          </cell>
        </row>
        <row r="976">
          <cell r="D976" t="str">
            <v>砂布</v>
          </cell>
          <cell r="E976" t="str">
            <v>80#</v>
          </cell>
        </row>
        <row r="976">
          <cell r="G976" t="str">
            <v>张</v>
          </cell>
        </row>
        <row r="976">
          <cell r="I976">
            <v>114</v>
          </cell>
          <cell r="J976">
            <v>147.41</v>
          </cell>
        </row>
        <row r="976">
          <cell r="O976">
            <v>114</v>
          </cell>
        </row>
        <row r="976">
          <cell r="Z976">
            <v>14.740998</v>
          </cell>
        </row>
        <row r="977">
          <cell r="A977">
            <v>972</v>
          </cell>
          <cell r="B977" t="str">
            <v>1502030028</v>
          </cell>
        </row>
        <row r="977">
          <cell r="D977" t="str">
            <v>砂布</v>
          </cell>
          <cell r="E977" t="str">
            <v>240#</v>
          </cell>
        </row>
        <row r="977">
          <cell r="G977" t="str">
            <v>件</v>
          </cell>
        </row>
        <row r="977">
          <cell r="I977">
            <v>91</v>
          </cell>
          <cell r="J977">
            <v>117.66</v>
          </cell>
        </row>
        <row r="977">
          <cell r="O977">
            <v>10</v>
          </cell>
        </row>
        <row r="977">
          <cell r="Z977">
            <v>1.292967</v>
          </cell>
        </row>
        <row r="978">
          <cell r="A978">
            <v>973</v>
          </cell>
          <cell r="B978" t="str">
            <v>1502040048</v>
          </cell>
        </row>
        <row r="978">
          <cell r="D978" t="str">
            <v>橡胶板</v>
          </cell>
        </row>
        <row r="978">
          <cell r="G978" t="str">
            <v>公斤（千克）</v>
          </cell>
        </row>
        <row r="978">
          <cell r="I978">
            <v>142</v>
          </cell>
          <cell r="J978">
            <v>844.81</v>
          </cell>
        </row>
        <row r="978">
          <cell r="O978">
            <v>142</v>
          </cell>
        </row>
        <row r="978">
          <cell r="Z978">
            <v>84.4809972</v>
          </cell>
        </row>
        <row r="979">
          <cell r="A979">
            <v>974</v>
          </cell>
          <cell r="B979" t="str">
            <v>15020400888</v>
          </cell>
        </row>
        <row r="979">
          <cell r="D979" t="str">
            <v>尼龙十字头</v>
          </cell>
          <cell r="E979" t="str">
            <v>2.0</v>
          </cell>
        </row>
        <row r="979">
          <cell r="G979" t="str">
            <v>袋</v>
          </cell>
        </row>
        <row r="979">
          <cell r="I979">
            <v>1</v>
          </cell>
          <cell r="J979">
            <v>8.19</v>
          </cell>
        </row>
        <row r="979">
          <cell r="O979">
            <v>1</v>
          </cell>
        </row>
        <row r="979">
          <cell r="Z979">
            <v>0.819</v>
          </cell>
        </row>
        <row r="980">
          <cell r="A980">
            <v>975</v>
          </cell>
          <cell r="B980" t="str">
            <v>1502040091</v>
          </cell>
        </row>
        <row r="980">
          <cell r="D980" t="str">
            <v>胶条</v>
          </cell>
        </row>
        <row r="980">
          <cell r="G980" t="str">
            <v>米</v>
          </cell>
        </row>
        <row r="980">
          <cell r="I980">
            <v>76</v>
          </cell>
          <cell r="J980">
            <v>1054.44</v>
          </cell>
        </row>
        <row r="980">
          <cell r="O980">
            <v>76</v>
          </cell>
        </row>
        <row r="980">
          <cell r="Z980">
            <v>105.4440036</v>
          </cell>
        </row>
        <row r="981">
          <cell r="A981">
            <v>976</v>
          </cell>
          <cell r="B981" t="str">
            <v>1502040106</v>
          </cell>
        </row>
        <row r="981">
          <cell r="D981" t="str">
            <v>橡塑保温管</v>
          </cell>
          <cell r="E981" t="str">
            <v>ø16mm</v>
          </cell>
        </row>
        <row r="981">
          <cell r="G981" t="str">
            <v>米</v>
          </cell>
        </row>
        <row r="981">
          <cell r="I981">
            <v>13</v>
          </cell>
          <cell r="J981">
            <v>60.82</v>
          </cell>
        </row>
        <row r="981">
          <cell r="O981">
            <v>13</v>
          </cell>
        </row>
        <row r="981">
          <cell r="Z981">
            <v>6.0820006</v>
          </cell>
        </row>
        <row r="982">
          <cell r="A982">
            <v>977</v>
          </cell>
          <cell r="B982" t="str">
            <v>1502040137</v>
          </cell>
        </row>
        <row r="982">
          <cell r="D982" t="str">
            <v>熟胶皮</v>
          </cell>
          <cell r="E982" t="str">
            <v>1mm</v>
          </cell>
        </row>
        <row r="982">
          <cell r="G982" t="str">
            <v>卷</v>
          </cell>
        </row>
        <row r="982">
          <cell r="I982">
            <v>0.9</v>
          </cell>
          <cell r="J982">
            <v>702</v>
          </cell>
        </row>
        <row r="982">
          <cell r="O982">
            <v>0.9</v>
          </cell>
        </row>
        <row r="982">
          <cell r="Z982">
            <v>70.2</v>
          </cell>
        </row>
        <row r="983">
          <cell r="A983">
            <v>978</v>
          </cell>
          <cell r="B983" t="str">
            <v>1502050003</v>
          </cell>
        </row>
        <row r="983">
          <cell r="D983" t="str">
            <v>大锤把</v>
          </cell>
        </row>
        <row r="983">
          <cell r="G983" t="str">
            <v>根</v>
          </cell>
        </row>
        <row r="983">
          <cell r="I983">
            <v>3</v>
          </cell>
          <cell r="J983">
            <v>31.81</v>
          </cell>
        </row>
        <row r="983">
          <cell r="O983">
            <v>3</v>
          </cell>
        </row>
        <row r="983">
          <cell r="Z983">
            <v>3.1809999</v>
          </cell>
        </row>
        <row r="984">
          <cell r="A984">
            <v>979</v>
          </cell>
          <cell r="B984" t="str">
            <v>1502050111</v>
          </cell>
        </row>
        <row r="984">
          <cell r="D984" t="str">
            <v>V型刀</v>
          </cell>
          <cell r="E984" t="str">
            <v>1/4*3/8</v>
          </cell>
        </row>
        <row r="984">
          <cell r="G984" t="str">
            <v>个</v>
          </cell>
        </row>
        <row r="984">
          <cell r="I984">
            <v>43</v>
          </cell>
          <cell r="J984">
            <v>400.35</v>
          </cell>
        </row>
        <row r="984">
          <cell r="O984">
            <v>43</v>
          </cell>
        </row>
        <row r="984">
          <cell r="Z984">
            <v>40.0349995</v>
          </cell>
        </row>
        <row r="985">
          <cell r="A985">
            <v>980</v>
          </cell>
          <cell r="B985" t="str">
            <v>1502050142</v>
          </cell>
        </row>
        <row r="985">
          <cell r="D985" t="str">
            <v>薄膜</v>
          </cell>
        </row>
        <row r="985">
          <cell r="G985" t="str">
            <v>捆</v>
          </cell>
        </row>
        <row r="985">
          <cell r="I985">
            <v>1</v>
          </cell>
          <cell r="J985">
            <v>612.39</v>
          </cell>
        </row>
        <row r="985">
          <cell r="O985">
            <v>1</v>
          </cell>
        </row>
        <row r="985">
          <cell r="Z985">
            <v>61.239</v>
          </cell>
        </row>
        <row r="986">
          <cell r="A986">
            <v>981</v>
          </cell>
          <cell r="B986" t="str">
            <v>1502050184</v>
          </cell>
        </row>
        <row r="986">
          <cell r="D986" t="str">
            <v>拉丝布</v>
          </cell>
        </row>
        <row r="986">
          <cell r="G986" t="str">
            <v>块</v>
          </cell>
        </row>
        <row r="986">
          <cell r="I986">
            <v>20</v>
          </cell>
          <cell r="J986">
            <v>53.09</v>
          </cell>
        </row>
        <row r="986">
          <cell r="O986">
            <v>20</v>
          </cell>
        </row>
        <row r="986">
          <cell r="Z986">
            <v>5.309</v>
          </cell>
        </row>
        <row r="987">
          <cell r="A987">
            <v>982</v>
          </cell>
          <cell r="B987" t="str">
            <v>1502070506</v>
          </cell>
        </row>
        <row r="987">
          <cell r="D987" t="str">
            <v>自封袋</v>
          </cell>
          <cell r="E987" t="str">
            <v>100*150</v>
          </cell>
        </row>
        <row r="987">
          <cell r="G987" t="str">
            <v>个</v>
          </cell>
        </row>
        <row r="987">
          <cell r="I987">
            <v>200</v>
          </cell>
          <cell r="J987">
            <v>30.09</v>
          </cell>
        </row>
        <row r="987">
          <cell r="O987">
            <v>170</v>
          </cell>
        </row>
        <row r="987">
          <cell r="Z987">
            <v>2.55765</v>
          </cell>
        </row>
        <row r="988">
          <cell r="A988">
            <v>983</v>
          </cell>
          <cell r="B988" t="str">
            <v>1502070507</v>
          </cell>
        </row>
        <row r="988">
          <cell r="D988" t="str">
            <v>自封袋</v>
          </cell>
          <cell r="E988" t="str">
            <v>240*340</v>
          </cell>
        </row>
        <row r="988">
          <cell r="G988" t="str">
            <v>个</v>
          </cell>
        </row>
        <row r="988">
          <cell r="I988">
            <v>200</v>
          </cell>
          <cell r="J988">
            <v>79.65</v>
          </cell>
        </row>
        <row r="988">
          <cell r="O988">
            <v>180</v>
          </cell>
        </row>
        <row r="988">
          <cell r="Z988">
            <v>7.1685</v>
          </cell>
        </row>
        <row r="989">
          <cell r="A989">
            <v>984</v>
          </cell>
          <cell r="B989" t="str">
            <v>1503050027</v>
          </cell>
        </row>
        <row r="989">
          <cell r="D989" t="str">
            <v>变压器</v>
          </cell>
        </row>
        <row r="989">
          <cell r="G989" t="str">
            <v>个</v>
          </cell>
        </row>
        <row r="989">
          <cell r="I989">
            <v>0</v>
          </cell>
          <cell r="J989">
            <v>216.81</v>
          </cell>
        </row>
        <row r="989">
          <cell r="O989">
            <v>0</v>
          </cell>
        </row>
        <row r="989">
          <cell r="Z989">
            <v>0</v>
          </cell>
        </row>
        <row r="990">
          <cell r="A990">
            <v>985</v>
          </cell>
          <cell r="B990" t="str">
            <v>1601010201</v>
          </cell>
        </row>
        <row r="990">
          <cell r="D990" t="str">
            <v>普通方管</v>
          </cell>
          <cell r="E990" t="str">
            <v>20*20*2</v>
          </cell>
        </row>
        <row r="990">
          <cell r="G990" t="str">
            <v>公斤（千克）</v>
          </cell>
        </row>
        <row r="990">
          <cell r="I990">
            <v>69.29</v>
          </cell>
          <cell r="J990">
            <v>292.21</v>
          </cell>
        </row>
        <row r="990">
          <cell r="O990">
            <v>69.29</v>
          </cell>
        </row>
        <row r="990">
          <cell r="Z990">
            <v>190.5475</v>
          </cell>
        </row>
        <row r="991">
          <cell r="A991">
            <v>986</v>
          </cell>
          <cell r="B991" t="str">
            <v>1601010304</v>
          </cell>
        </row>
        <row r="991">
          <cell r="D991" t="str">
            <v>普通方管</v>
          </cell>
          <cell r="E991" t="str">
            <v>30*30*3</v>
          </cell>
        </row>
        <row r="991">
          <cell r="G991" t="str">
            <v>公斤（千克）</v>
          </cell>
        </row>
        <row r="991">
          <cell r="I991">
            <v>1043.74</v>
          </cell>
          <cell r="J991">
            <v>4156.48</v>
          </cell>
        </row>
        <row r="991">
          <cell r="O991">
            <v>865.14</v>
          </cell>
        </row>
        <row r="991">
          <cell r="Z991">
            <v>2379.135</v>
          </cell>
        </row>
        <row r="992">
          <cell r="A992">
            <v>987</v>
          </cell>
          <cell r="B992" t="str">
            <v>1601010406</v>
          </cell>
        </row>
        <row r="992">
          <cell r="D992" t="str">
            <v>普通方管</v>
          </cell>
          <cell r="E992" t="str">
            <v>40*30*2</v>
          </cell>
        </row>
        <row r="992">
          <cell r="G992" t="str">
            <v>公斤（千克）</v>
          </cell>
        </row>
        <row r="992">
          <cell r="I992">
            <v>0.024</v>
          </cell>
          <cell r="J992">
            <v>0.1</v>
          </cell>
        </row>
        <row r="992">
          <cell r="O992">
            <v>0</v>
          </cell>
        </row>
        <row r="992">
          <cell r="Z992">
            <v>0</v>
          </cell>
        </row>
        <row r="993">
          <cell r="A993">
            <v>988</v>
          </cell>
          <cell r="B993" t="str">
            <v>1601010410</v>
          </cell>
        </row>
        <row r="993">
          <cell r="D993" t="str">
            <v>普通方管</v>
          </cell>
          <cell r="E993" t="str">
            <v>40*20*3</v>
          </cell>
        </row>
        <row r="993">
          <cell r="G993" t="str">
            <v>公斤（千克）</v>
          </cell>
        </row>
        <row r="993">
          <cell r="I993">
            <v>11.75</v>
          </cell>
          <cell r="J993">
            <v>41.53</v>
          </cell>
        </row>
        <row r="993">
          <cell r="O993">
            <v>11.75</v>
          </cell>
        </row>
        <row r="993">
          <cell r="Z993">
            <v>32.3125</v>
          </cell>
        </row>
        <row r="994">
          <cell r="A994">
            <v>989</v>
          </cell>
          <cell r="B994" t="str">
            <v>1601010802</v>
          </cell>
        </row>
        <row r="994">
          <cell r="D994" t="str">
            <v>普通方管</v>
          </cell>
          <cell r="E994" t="str">
            <v>80*60*4</v>
          </cell>
        </row>
        <row r="994">
          <cell r="G994" t="str">
            <v>公斤（千克）</v>
          </cell>
        </row>
        <row r="994">
          <cell r="I994">
            <v>201.332</v>
          </cell>
          <cell r="J994">
            <v>762.59</v>
          </cell>
        </row>
        <row r="994">
          <cell r="O994">
            <v>49</v>
          </cell>
        </row>
        <row r="994">
          <cell r="Z994">
            <v>134.75</v>
          </cell>
        </row>
        <row r="995">
          <cell r="A995">
            <v>990</v>
          </cell>
          <cell r="B995" t="str">
            <v>1601011001</v>
          </cell>
        </row>
        <row r="995">
          <cell r="D995" t="str">
            <v>普通方管</v>
          </cell>
          <cell r="E995" t="str">
            <v>100*100*5</v>
          </cell>
        </row>
        <row r="995">
          <cell r="G995" t="str">
            <v>公斤（千克）</v>
          </cell>
        </row>
        <row r="995">
          <cell r="I995">
            <v>90.524</v>
          </cell>
          <cell r="J995">
            <v>337.15</v>
          </cell>
        </row>
        <row r="995">
          <cell r="O995">
            <v>0</v>
          </cell>
        </row>
        <row r="995">
          <cell r="Z995">
            <v>0</v>
          </cell>
        </row>
        <row r="996">
          <cell r="A996">
            <v>991</v>
          </cell>
          <cell r="B996" t="str">
            <v>1601011002</v>
          </cell>
        </row>
        <row r="996">
          <cell r="D996" t="str">
            <v>普通方管</v>
          </cell>
          <cell r="E996" t="str">
            <v>100*100*6</v>
          </cell>
        </row>
        <row r="996">
          <cell r="G996" t="str">
            <v>公斤（千克）</v>
          </cell>
        </row>
        <row r="996">
          <cell r="I996">
            <v>1075</v>
          </cell>
          <cell r="J996">
            <v>5940.07</v>
          </cell>
        </row>
        <row r="996">
          <cell r="O996">
            <v>15</v>
          </cell>
        </row>
        <row r="996">
          <cell r="Z996">
            <v>41.25</v>
          </cell>
        </row>
        <row r="997">
          <cell r="A997">
            <v>992</v>
          </cell>
          <cell r="B997" t="str">
            <v>1601011051</v>
          </cell>
        </row>
        <row r="997">
          <cell r="D997" t="str">
            <v>镀锌方管</v>
          </cell>
          <cell r="E997" t="str">
            <v>100*50*5</v>
          </cell>
        </row>
        <row r="997">
          <cell r="G997" t="str">
            <v>公斤（千克）</v>
          </cell>
        </row>
        <row r="997">
          <cell r="I997">
            <v>2990.847</v>
          </cell>
          <cell r="J997">
            <v>8462.53</v>
          </cell>
        </row>
        <row r="997">
          <cell r="O997">
            <v>65</v>
          </cell>
        </row>
        <row r="997">
          <cell r="Z997">
            <v>178.75</v>
          </cell>
        </row>
        <row r="998">
          <cell r="A998">
            <v>993</v>
          </cell>
          <cell r="B998" t="str">
            <v>1601011501</v>
          </cell>
        </row>
        <row r="998">
          <cell r="D998" t="str">
            <v>普通方管</v>
          </cell>
          <cell r="E998" t="str">
            <v>150*100*3</v>
          </cell>
        </row>
        <row r="998">
          <cell r="G998" t="str">
            <v>公斤（千克）</v>
          </cell>
        </row>
        <row r="998">
          <cell r="I998">
            <v>207</v>
          </cell>
          <cell r="J998">
            <v>525.13</v>
          </cell>
        </row>
        <row r="998">
          <cell r="O998">
            <v>0</v>
          </cell>
        </row>
        <row r="998">
          <cell r="Z998">
            <v>0</v>
          </cell>
        </row>
        <row r="999">
          <cell r="A999">
            <v>994</v>
          </cell>
          <cell r="B999" t="str">
            <v>1601011502</v>
          </cell>
        </row>
        <row r="999">
          <cell r="D999" t="str">
            <v>普通方管</v>
          </cell>
          <cell r="E999" t="str">
            <v>150*150*5</v>
          </cell>
        </row>
        <row r="999">
          <cell r="G999" t="str">
            <v>公斤（千克）</v>
          </cell>
        </row>
        <row r="999">
          <cell r="I999">
            <v>1395.516</v>
          </cell>
          <cell r="J999">
            <v>5525.26</v>
          </cell>
        </row>
        <row r="999">
          <cell r="O999">
            <v>0</v>
          </cell>
        </row>
        <row r="999">
          <cell r="Z999">
            <v>0</v>
          </cell>
        </row>
        <row r="1000">
          <cell r="A1000">
            <v>995</v>
          </cell>
          <cell r="B1000" t="str">
            <v>1601020401</v>
          </cell>
        </row>
        <row r="1000">
          <cell r="D1000" t="str">
            <v>圆管</v>
          </cell>
          <cell r="E1000" t="str">
            <v>ø40</v>
          </cell>
        </row>
        <row r="1000">
          <cell r="G1000" t="str">
            <v>公斤（千克）</v>
          </cell>
        </row>
        <row r="1000">
          <cell r="I1000">
            <v>387.576</v>
          </cell>
          <cell r="J1000">
            <v>1498.69</v>
          </cell>
        </row>
        <row r="1000">
          <cell r="O1000">
            <v>0</v>
          </cell>
        </row>
        <row r="1000">
          <cell r="Z1000">
            <v>0</v>
          </cell>
        </row>
        <row r="1001">
          <cell r="A1001">
            <v>996</v>
          </cell>
          <cell r="B1001" t="str">
            <v>1601020750</v>
          </cell>
        </row>
        <row r="1001">
          <cell r="D1001" t="str">
            <v>镀锌圆管</v>
          </cell>
          <cell r="E1001" t="str">
            <v>ø75</v>
          </cell>
        </row>
        <row r="1001">
          <cell r="G1001" t="str">
            <v>公斤（千克）</v>
          </cell>
        </row>
        <row r="1001">
          <cell r="I1001">
            <v>66.397</v>
          </cell>
          <cell r="J1001">
            <v>654.01</v>
          </cell>
        </row>
        <row r="1001">
          <cell r="O1001">
            <v>66.397</v>
          </cell>
        </row>
        <row r="1001">
          <cell r="Z1001">
            <v>182.59175</v>
          </cell>
        </row>
        <row r="1002">
          <cell r="A1002">
            <v>997</v>
          </cell>
          <cell r="B1002" t="str">
            <v>1601020851</v>
          </cell>
        </row>
        <row r="1002">
          <cell r="D1002" t="str">
            <v>镀锌圆管</v>
          </cell>
          <cell r="E1002" t="str">
            <v>DN80*2.75</v>
          </cell>
        </row>
        <row r="1002">
          <cell r="G1002" t="str">
            <v>公斤（千克）</v>
          </cell>
        </row>
        <row r="1002">
          <cell r="I1002">
            <v>256.23</v>
          </cell>
          <cell r="J1002">
            <v>930.75</v>
          </cell>
        </row>
        <row r="1002">
          <cell r="O1002">
            <v>0</v>
          </cell>
        </row>
        <row r="1002">
          <cell r="Z1002">
            <v>0</v>
          </cell>
        </row>
        <row r="1003">
          <cell r="A1003">
            <v>998</v>
          </cell>
          <cell r="B1003" t="str">
            <v>1601021351</v>
          </cell>
        </row>
        <row r="1003">
          <cell r="D1003" t="str">
            <v>镀锌圆管</v>
          </cell>
          <cell r="E1003" t="str">
            <v>DN134*3</v>
          </cell>
        </row>
        <row r="1003">
          <cell r="G1003" t="str">
            <v>公斤（千克）</v>
          </cell>
        </row>
        <row r="1003">
          <cell r="I1003">
            <v>109.936</v>
          </cell>
          <cell r="J1003">
            <v>375.82</v>
          </cell>
        </row>
        <row r="1003">
          <cell r="O1003">
            <v>0</v>
          </cell>
        </row>
        <row r="1003">
          <cell r="Z1003">
            <v>0</v>
          </cell>
        </row>
        <row r="1004">
          <cell r="A1004">
            <v>999</v>
          </cell>
          <cell r="B1004" t="str">
            <v>1601030303</v>
          </cell>
        </row>
        <row r="1004">
          <cell r="D1004" t="str">
            <v>普通角钢</v>
          </cell>
          <cell r="E1004" t="str">
            <v>30*30*3</v>
          </cell>
        </row>
        <row r="1004">
          <cell r="G1004" t="str">
            <v>公斤（千克）</v>
          </cell>
        </row>
        <row r="1004">
          <cell r="I1004">
            <v>112.12</v>
          </cell>
          <cell r="J1004">
            <v>646.58</v>
          </cell>
        </row>
        <row r="1004">
          <cell r="O1004">
            <v>89.12</v>
          </cell>
        </row>
        <row r="1004">
          <cell r="Z1004">
            <v>245.08</v>
          </cell>
        </row>
        <row r="1005">
          <cell r="A1005">
            <v>1000</v>
          </cell>
          <cell r="B1005" t="str">
            <v>1601030402</v>
          </cell>
        </row>
        <row r="1005">
          <cell r="D1005" t="str">
            <v>普通角钢</v>
          </cell>
          <cell r="E1005" t="str">
            <v>40*40*4</v>
          </cell>
        </row>
        <row r="1005">
          <cell r="G1005" t="str">
            <v>公斤（千克）</v>
          </cell>
        </row>
        <row r="1005">
          <cell r="I1005">
            <v>334.374</v>
          </cell>
          <cell r="J1005">
            <v>1263.41</v>
          </cell>
        </row>
        <row r="1005">
          <cell r="O1005">
            <v>319</v>
          </cell>
        </row>
        <row r="1005">
          <cell r="Z1005">
            <v>877.25</v>
          </cell>
        </row>
        <row r="1006">
          <cell r="A1006">
            <v>1001</v>
          </cell>
          <cell r="B1006" t="str">
            <v>1601030502</v>
          </cell>
        </row>
        <row r="1006">
          <cell r="D1006" t="str">
            <v>角钢</v>
          </cell>
          <cell r="E1006" t="str">
            <v>50*50*4</v>
          </cell>
        </row>
        <row r="1006">
          <cell r="G1006" t="str">
            <v>公斤（千克）</v>
          </cell>
        </row>
        <row r="1006">
          <cell r="I1006">
            <v>338.152</v>
          </cell>
          <cell r="J1006">
            <v>1122.28</v>
          </cell>
        </row>
        <row r="1006">
          <cell r="O1006">
            <v>18</v>
          </cell>
        </row>
        <row r="1006">
          <cell r="Z1006">
            <v>49.5</v>
          </cell>
        </row>
        <row r="1007">
          <cell r="A1007">
            <v>1002</v>
          </cell>
          <cell r="B1007" t="str">
            <v>1601040001</v>
          </cell>
        </row>
        <row r="1007">
          <cell r="D1007" t="str">
            <v>普通圆钢</v>
          </cell>
          <cell r="E1007" t="str">
            <v>ø8</v>
          </cell>
        </row>
        <row r="1007">
          <cell r="G1007" t="str">
            <v>公斤（千克）</v>
          </cell>
        </row>
        <row r="1007">
          <cell r="I1007">
            <v>2</v>
          </cell>
          <cell r="J1007">
            <v>7.5</v>
          </cell>
        </row>
        <row r="1007">
          <cell r="O1007">
            <v>2</v>
          </cell>
        </row>
        <row r="1007">
          <cell r="Z1007">
            <v>5.5</v>
          </cell>
        </row>
        <row r="1008">
          <cell r="A1008">
            <v>1003</v>
          </cell>
          <cell r="B1008" t="str">
            <v>1601040201</v>
          </cell>
        </row>
        <row r="1008">
          <cell r="D1008" t="str">
            <v>普通圆钢</v>
          </cell>
          <cell r="E1008" t="str">
            <v>ø20</v>
          </cell>
        </row>
        <row r="1008">
          <cell r="G1008" t="str">
            <v>公斤（千克）</v>
          </cell>
        </row>
        <row r="1008">
          <cell r="I1008">
            <v>22</v>
          </cell>
          <cell r="J1008">
            <v>76.9</v>
          </cell>
        </row>
        <row r="1008">
          <cell r="O1008">
            <v>15</v>
          </cell>
        </row>
        <row r="1008">
          <cell r="Z1008">
            <v>41.25</v>
          </cell>
        </row>
        <row r="1009">
          <cell r="A1009">
            <v>1004</v>
          </cell>
          <cell r="B1009" t="str">
            <v>1601051601</v>
          </cell>
        </row>
        <row r="1009">
          <cell r="D1009" t="str">
            <v>普通槽钢</v>
          </cell>
          <cell r="E1009" t="str">
            <v>16#</v>
          </cell>
        </row>
        <row r="1009">
          <cell r="G1009" t="str">
            <v>公斤（千克）</v>
          </cell>
        </row>
        <row r="1009">
          <cell r="I1009">
            <v>178</v>
          </cell>
          <cell r="J1009">
            <v>666.18</v>
          </cell>
        </row>
        <row r="1009">
          <cell r="O1009">
            <v>178</v>
          </cell>
        </row>
        <row r="1009">
          <cell r="Z1009">
            <v>489.5</v>
          </cell>
        </row>
        <row r="1010">
          <cell r="A1010">
            <v>1005</v>
          </cell>
          <cell r="B1010" t="str">
            <v>1601095004</v>
          </cell>
        </row>
        <row r="1010">
          <cell r="D1010" t="str">
            <v>镀锌钢板</v>
          </cell>
          <cell r="E1010" t="str">
            <v>2*1250 </v>
          </cell>
        </row>
        <row r="1010">
          <cell r="G1010" t="str">
            <v>公斤（千克）</v>
          </cell>
        </row>
        <row r="1010">
          <cell r="I1010">
            <v>1429</v>
          </cell>
          <cell r="J1010">
            <v>5690.71</v>
          </cell>
        </row>
        <row r="1010">
          <cell r="O1010">
            <v>1429</v>
          </cell>
        </row>
        <row r="1010">
          <cell r="Z1010">
            <v>3929.75</v>
          </cell>
        </row>
        <row r="1011">
          <cell r="A1011">
            <v>1006</v>
          </cell>
          <cell r="B1011" t="str">
            <v>1601126001</v>
          </cell>
        </row>
        <row r="1011">
          <cell r="D1011" t="str">
            <v>不锈钢折弯件</v>
          </cell>
          <cell r="E1011" t="str">
            <v>304</v>
          </cell>
        </row>
        <row r="1011">
          <cell r="G1011" t="str">
            <v>公斤（千克）</v>
          </cell>
        </row>
        <row r="1011">
          <cell r="I1011">
            <v>857.082</v>
          </cell>
          <cell r="J1011">
            <v>11371.19</v>
          </cell>
        </row>
        <row r="1011">
          <cell r="O1011">
            <v>200</v>
          </cell>
        </row>
        <row r="1011">
          <cell r="Z1011">
            <v>550</v>
          </cell>
        </row>
        <row r="1012">
          <cell r="A1012">
            <v>1007</v>
          </cell>
          <cell r="B1012" t="str">
            <v>1601126002</v>
          </cell>
        </row>
        <row r="1012">
          <cell r="D1012" t="str">
            <v>彩钢板折弯件</v>
          </cell>
        </row>
        <row r="1012">
          <cell r="G1012" t="str">
            <v>件</v>
          </cell>
        </row>
        <row r="1012">
          <cell r="I1012">
            <v>137</v>
          </cell>
          <cell r="J1012">
            <v>3836.1</v>
          </cell>
        </row>
        <row r="1012">
          <cell r="O1012">
            <v>0</v>
          </cell>
        </row>
        <row r="1012">
          <cell r="Z1012">
            <v>0</v>
          </cell>
        </row>
        <row r="1013">
          <cell r="A1013">
            <v>1008</v>
          </cell>
          <cell r="B1013" t="str">
            <v>1601130000</v>
          </cell>
        </row>
        <row r="1013">
          <cell r="D1013" t="str">
            <v>切割板</v>
          </cell>
          <cell r="E1013" t="str">
            <v>剪板</v>
          </cell>
        </row>
        <row r="1013">
          <cell r="G1013" t="str">
            <v>公斤（千克）</v>
          </cell>
        </row>
        <row r="1013">
          <cell r="I1013">
            <v>2404.856</v>
          </cell>
          <cell r="J1013">
            <v>9225.68</v>
          </cell>
        </row>
        <row r="1013">
          <cell r="O1013">
            <v>0</v>
          </cell>
        </row>
        <row r="1013">
          <cell r="Z1013">
            <v>0</v>
          </cell>
        </row>
        <row r="1014">
          <cell r="A1014">
            <v>1009</v>
          </cell>
          <cell r="B1014" t="str">
            <v>1602010001</v>
          </cell>
        </row>
        <row r="1014">
          <cell r="D1014" t="str">
            <v>20尺平柜（旧箱）</v>
          </cell>
        </row>
        <row r="1014">
          <cell r="G1014" t="str">
            <v>件</v>
          </cell>
        </row>
        <row r="1014">
          <cell r="I1014">
            <v>2</v>
          </cell>
          <cell r="J1014">
            <v>12600</v>
          </cell>
        </row>
        <row r="1014">
          <cell r="O1014">
            <v>0</v>
          </cell>
        </row>
        <row r="1014">
          <cell r="Z1014">
            <v>0</v>
          </cell>
        </row>
        <row r="1015">
          <cell r="A1015">
            <v>1010</v>
          </cell>
          <cell r="B1015" t="str">
            <v>1602040010</v>
          </cell>
        </row>
        <row r="1015">
          <cell r="D1015" t="str">
            <v>40尺高柜（旧箱）</v>
          </cell>
        </row>
        <row r="1015">
          <cell r="G1015" t="str">
            <v>件</v>
          </cell>
        </row>
        <row r="1015">
          <cell r="I1015">
            <v>7</v>
          </cell>
          <cell r="J1015">
            <v>58311.03</v>
          </cell>
        </row>
        <row r="1015">
          <cell r="O1015">
            <v>0</v>
          </cell>
        </row>
        <row r="1015">
          <cell r="Z1015">
            <v>0</v>
          </cell>
        </row>
        <row r="1016">
          <cell r="A1016">
            <v>1011</v>
          </cell>
          <cell r="B1016" t="str">
            <v>1602050002</v>
          </cell>
        </row>
        <row r="1016">
          <cell r="D1016" t="str">
            <v>角柱</v>
          </cell>
        </row>
        <row r="1016">
          <cell r="G1016" t="str">
            <v>件</v>
          </cell>
        </row>
        <row r="1016">
          <cell r="I1016">
            <v>1</v>
          </cell>
          <cell r="J1016">
            <v>335.21</v>
          </cell>
        </row>
        <row r="1016">
          <cell r="O1016">
            <v>0</v>
          </cell>
        </row>
        <row r="1016">
          <cell r="Z1016">
            <v>0</v>
          </cell>
        </row>
        <row r="1017">
          <cell r="A1017">
            <v>1012</v>
          </cell>
          <cell r="B1017" t="str">
            <v>1602050004</v>
          </cell>
        </row>
        <row r="1017">
          <cell r="D1017" t="str">
            <v>集装箱前下端梁</v>
          </cell>
        </row>
        <row r="1017">
          <cell r="G1017" t="str">
            <v>件</v>
          </cell>
        </row>
        <row r="1017">
          <cell r="I1017">
            <v>2</v>
          </cell>
          <cell r="J1017">
            <v>292</v>
          </cell>
        </row>
        <row r="1017">
          <cell r="O1017">
            <v>0</v>
          </cell>
        </row>
        <row r="1017">
          <cell r="Z1017">
            <v>0</v>
          </cell>
        </row>
        <row r="1018">
          <cell r="A1018">
            <v>1013</v>
          </cell>
          <cell r="B1018" t="str">
            <v>1602050012</v>
          </cell>
        </row>
        <row r="1018">
          <cell r="D1018" t="str">
            <v>集装箱侧梁</v>
          </cell>
        </row>
        <row r="1018">
          <cell r="G1018" t="str">
            <v>支</v>
          </cell>
        </row>
        <row r="1018">
          <cell r="I1018">
            <v>6</v>
          </cell>
          <cell r="J1018">
            <v>2780.17</v>
          </cell>
        </row>
        <row r="1018">
          <cell r="O1018">
            <v>3</v>
          </cell>
        </row>
        <row r="1018">
          <cell r="Z1018">
            <v>695.0425005</v>
          </cell>
        </row>
        <row r="1019">
          <cell r="A1019">
            <v>1014</v>
          </cell>
          <cell r="B1019" t="str">
            <v>1602050016</v>
          </cell>
        </row>
        <row r="1019">
          <cell r="D1019" t="str">
            <v>集装箱侧板</v>
          </cell>
        </row>
        <row r="1019">
          <cell r="G1019" t="str">
            <v>张</v>
          </cell>
        </row>
        <row r="1019">
          <cell r="I1019">
            <v>87</v>
          </cell>
          <cell r="J1019">
            <v>19986.84</v>
          </cell>
        </row>
        <row r="1019">
          <cell r="O1019">
            <v>87</v>
          </cell>
        </row>
        <row r="1019">
          <cell r="Z1019">
            <v>9993.4199955</v>
          </cell>
        </row>
        <row r="1020">
          <cell r="A1020">
            <v>1015</v>
          </cell>
          <cell r="B1020" t="str">
            <v>1602050017</v>
          </cell>
        </row>
        <row r="1020">
          <cell r="D1020" t="str">
            <v>集装箱端板</v>
          </cell>
        </row>
        <row r="1020">
          <cell r="G1020" t="str">
            <v>张</v>
          </cell>
        </row>
        <row r="1020">
          <cell r="I1020">
            <v>10</v>
          </cell>
          <cell r="J1020">
            <v>3552.86</v>
          </cell>
        </row>
        <row r="1020">
          <cell r="O1020">
            <v>10</v>
          </cell>
        </row>
        <row r="1020">
          <cell r="Z1020">
            <v>1776.43</v>
          </cell>
        </row>
        <row r="1021">
          <cell r="A1021">
            <v>1016</v>
          </cell>
          <cell r="B1021" t="str">
            <v>1602050018</v>
          </cell>
        </row>
        <row r="1021">
          <cell r="D1021" t="str">
            <v>集装箱木地板</v>
          </cell>
        </row>
        <row r="1021">
          <cell r="G1021" t="str">
            <v>张</v>
          </cell>
        </row>
        <row r="1021">
          <cell r="I1021">
            <v>2</v>
          </cell>
          <cell r="J1021">
            <v>455.77</v>
          </cell>
        </row>
        <row r="1021">
          <cell r="O1021">
            <v>2</v>
          </cell>
        </row>
        <row r="1021">
          <cell r="Z1021">
            <v>227.885</v>
          </cell>
        </row>
        <row r="1022">
          <cell r="A1022">
            <v>1017</v>
          </cell>
          <cell r="B1022" t="str">
            <v>1602060002</v>
          </cell>
        </row>
        <row r="1022">
          <cell r="D1022" t="str">
            <v>箱式工地房</v>
          </cell>
        </row>
        <row r="1022">
          <cell r="G1022" t="str">
            <v>件</v>
          </cell>
        </row>
        <row r="1022">
          <cell r="I1022">
            <v>1</v>
          </cell>
          <cell r="J1022">
            <v>8666.04</v>
          </cell>
        </row>
        <row r="1022">
          <cell r="O1022">
            <v>0</v>
          </cell>
        </row>
        <row r="1022">
          <cell r="Z1022">
            <v>0</v>
          </cell>
        </row>
        <row r="1023">
          <cell r="A1023">
            <v>1018</v>
          </cell>
          <cell r="B1023" t="str">
            <v>1701010002</v>
          </cell>
        </row>
        <row r="1023">
          <cell r="D1023" t="str">
            <v>天地龙骨</v>
          </cell>
          <cell r="E1023" t="str">
            <v>ø75</v>
          </cell>
        </row>
        <row r="1023">
          <cell r="G1023" t="str">
            <v>支</v>
          </cell>
        </row>
        <row r="1023">
          <cell r="I1023">
            <v>85</v>
          </cell>
          <cell r="J1023">
            <v>863.33</v>
          </cell>
        </row>
        <row r="1023">
          <cell r="O1023">
            <v>85</v>
          </cell>
        </row>
        <row r="1023">
          <cell r="Z1023">
            <v>86.333004</v>
          </cell>
        </row>
        <row r="1024">
          <cell r="A1024">
            <v>1019</v>
          </cell>
          <cell r="B1024" t="str">
            <v>1701010003</v>
          </cell>
        </row>
        <row r="1024">
          <cell r="D1024" t="str">
            <v>天地龙骨</v>
          </cell>
          <cell r="E1024" t="str">
            <v>ø100</v>
          </cell>
        </row>
        <row r="1024">
          <cell r="G1024" t="str">
            <v>支</v>
          </cell>
        </row>
        <row r="1024">
          <cell r="I1024">
            <v>72</v>
          </cell>
          <cell r="J1024">
            <v>812.33</v>
          </cell>
        </row>
        <row r="1024">
          <cell r="O1024">
            <v>48</v>
          </cell>
        </row>
        <row r="1024">
          <cell r="Z1024">
            <v>54.1553328</v>
          </cell>
        </row>
        <row r="1025">
          <cell r="A1025">
            <v>1020</v>
          </cell>
          <cell r="B1025" t="str">
            <v>1701010023</v>
          </cell>
        </row>
        <row r="1025">
          <cell r="D1025" t="str">
            <v>天地龙骨</v>
          </cell>
          <cell r="E1025" t="str">
            <v>可耐福ø100</v>
          </cell>
        </row>
        <row r="1025">
          <cell r="G1025" t="str">
            <v>支</v>
          </cell>
        </row>
        <row r="1025">
          <cell r="I1025">
            <v>53</v>
          </cell>
          <cell r="J1025">
            <v>1166.85</v>
          </cell>
        </row>
        <row r="1025">
          <cell r="O1025">
            <v>53</v>
          </cell>
        </row>
        <row r="1025">
          <cell r="Z1025">
            <v>116.6850014</v>
          </cell>
        </row>
        <row r="1026">
          <cell r="A1026">
            <v>1021</v>
          </cell>
          <cell r="B1026" t="str">
            <v>1701010033</v>
          </cell>
        </row>
        <row r="1026">
          <cell r="D1026" t="str">
            <v>天地龙骨</v>
          </cell>
          <cell r="E1026" t="str">
            <v>九环 50mm</v>
          </cell>
        </row>
        <row r="1026">
          <cell r="G1026" t="str">
            <v>支</v>
          </cell>
        </row>
        <row r="1026">
          <cell r="I1026">
            <v>39</v>
          </cell>
          <cell r="J1026">
            <v>359.17</v>
          </cell>
        </row>
        <row r="1026">
          <cell r="O1026">
            <v>0</v>
          </cell>
        </row>
        <row r="1026">
          <cell r="Z1026">
            <v>0</v>
          </cell>
        </row>
        <row r="1027">
          <cell r="A1027">
            <v>1022</v>
          </cell>
          <cell r="B1027" t="str">
            <v>1701011022</v>
          </cell>
        </row>
        <row r="1027">
          <cell r="D1027" t="str">
            <v>竖向龙骨</v>
          </cell>
          <cell r="E1027" t="str">
            <v>可耐福ø100</v>
          </cell>
        </row>
        <row r="1027">
          <cell r="G1027" t="str">
            <v>支</v>
          </cell>
        </row>
        <row r="1027">
          <cell r="I1027">
            <v>17</v>
          </cell>
          <cell r="J1027">
            <v>445.05</v>
          </cell>
        </row>
        <row r="1027">
          <cell r="O1027">
            <v>0</v>
          </cell>
        </row>
        <row r="1027">
          <cell r="Z1027">
            <v>0</v>
          </cell>
        </row>
        <row r="1028">
          <cell r="A1028">
            <v>1023</v>
          </cell>
          <cell r="B1028" t="str">
            <v>1701011032</v>
          </cell>
        </row>
        <row r="1028">
          <cell r="D1028" t="str">
            <v>竖向龙骨</v>
          </cell>
          <cell r="E1028" t="str">
            <v>九环 75mm</v>
          </cell>
        </row>
        <row r="1028">
          <cell r="G1028" t="str">
            <v>支</v>
          </cell>
        </row>
        <row r="1028">
          <cell r="I1028">
            <v>1053</v>
          </cell>
          <cell r="J1028">
            <v>12436.62</v>
          </cell>
        </row>
        <row r="1028">
          <cell r="O1028">
            <v>912</v>
          </cell>
        </row>
        <row r="1028">
          <cell r="Z1028">
            <v>1077.131736</v>
          </cell>
        </row>
        <row r="1029">
          <cell r="A1029">
            <v>1024</v>
          </cell>
          <cell r="B1029" t="str">
            <v>1701011034</v>
          </cell>
        </row>
        <row r="1029">
          <cell r="D1029" t="str">
            <v>竖向龙骨</v>
          </cell>
          <cell r="E1029" t="str">
            <v>九环 150mm</v>
          </cell>
        </row>
        <row r="1029">
          <cell r="G1029" t="str">
            <v>支</v>
          </cell>
        </row>
        <row r="1029">
          <cell r="I1029">
            <v>176</v>
          </cell>
          <cell r="J1029">
            <v>3200.68</v>
          </cell>
        </row>
        <row r="1029">
          <cell r="O1029">
            <v>176</v>
          </cell>
        </row>
        <row r="1029">
          <cell r="Z1029">
            <v>320.0680032</v>
          </cell>
        </row>
        <row r="1030">
          <cell r="A1030">
            <v>1025</v>
          </cell>
          <cell r="B1030" t="str">
            <v>1701012032</v>
          </cell>
        </row>
        <row r="1030">
          <cell r="D1030" t="str">
            <v>穿心龙骨</v>
          </cell>
          <cell r="E1030" t="str">
            <v>九环 20mm</v>
          </cell>
        </row>
        <row r="1030">
          <cell r="G1030" t="str">
            <v>支</v>
          </cell>
        </row>
        <row r="1030">
          <cell r="I1030">
            <v>151</v>
          </cell>
          <cell r="J1030">
            <v>1830.38</v>
          </cell>
        </row>
        <row r="1030">
          <cell r="O1030">
            <v>151</v>
          </cell>
        </row>
        <row r="1030">
          <cell r="Z1030">
            <v>183.0380022</v>
          </cell>
        </row>
        <row r="1031">
          <cell r="A1031">
            <v>1026</v>
          </cell>
          <cell r="B1031" t="str">
            <v>1701014009</v>
          </cell>
        </row>
        <row r="1031">
          <cell r="D1031" t="str">
            <v>木龙骨</v>
          </cell>
          <cell r="E1031" t="str">
            <v>40*30</v>
          </cell>
        </row>
        <row r="1031">
          <cell r="G1031" t="str">
            <v>支</v>
          </cell>
        </row>
        <row r="1031">
          <cell r="I1031">
            <v>11</v>
          </cell>
          <cell r="J1031">
            <v>701.72</v>
          </cell>
        </row>
        <row r="1031">
          <cell r="O1031">
            <v>11</v>
          </cell>
        </row>
        <row r="1031">
          <cell r="Z1031">
            <v>70.1719997</v>
          </cell>
        </row>
        <row r="1032">
          <cell r="A1032">
            <v>1027</v>
          </cell>
          <cell r="B1032" t="str">
            <v>1701015004</v>
          </cell>
        </row>
        <row r="1032">
          <cell r="D1032" t="str">
            <v>铝方管</v>
          </cell>
          <cell r="E1032" t="str">
            <v>100*44*2</v>
          </cell>
        </row>
        <row r="1032">
          <cell r="G1032" t="str">
            <v>米</v>
          </cell>
        </row>
        <row r="1032">
          <cell r="I1032">
            <v>100.75</v>
          </cell>
          <cell r="J1032">
            <v>4030</v>
          </cell>
        </row>
        <row r="1032">
          <cell r="O1032">
            <v>0</v>
          </cell>
        </row>
        <row r="1032">
          <cell r="Z1032">
            <v>0</v>
          </cell>
        </row>
        <row r="1033">
          <cell r="A1033">
            <v>1028</v>
          </cell>
          <cell r="B1033" t="str">
            <v>1701015005</v>
          </cell>
        </row>
        <row r="1033">
          <cell r="D1033" t="str">
            <v>铝方管</v>
          </cell>
          <cell r="E1033" t="str">
            <v>50*30*2.5</v>
          </cell>
        </row>
        <row r="1033">
          <cell r="G1033" t="str">
            <v>米</v>
          </cell>
        </row>
        <row r="1033">
          <cell r="I1033">
            <v>583</v>
          </cell>
          <cell r="J1033">
            <v>6883.66</v>
          </cell>
        </row>
        <row r="1033">
          <cell r="O1033">
            <v>198</v>
          </cell>
        </row>
        <row r="1033">
          <cell r="Z1033">
            <v>233.7846786</v>
          </cell>
        </row>
        <row r="1034">
          <cell r="A1034">
            <v>1029</v>
          </cell>
          <cell r="B1034" t="str">
            <v>1701015007</v>
          </cell>
        </row>
        <row r="1034">
          <cell r="D1034" t="str">
            <v>铝方管</v>
          </cell>
          <cell r="E1034" t="str">
            <v>150*60*3</v>
          </cell>
        </row>
        <row r="1034">
          <cell r="G1034" t="str">
            <v>米</v>
          </cell>
        </row>
        <row r="1034">
          <cell r="I1034">
            <v>6.6</v>
          </cell>
          <cell r="J1034">
            <v>507.7</v>
          </cell>
        </row>
        <row r="1034">
          <cell r="O1034">
            <v>6.6</v>
          </cell>
        </row>
        <row r="1034">
          <cell r="Z1034">
            <v>50.76999972</v>
          </cell>
        </row>
        <row r="1035">
          <cell r="A1035">
            <v>1030</v>
          </cell>
          <cell r="B1035" t="str">
            <v>1701019003</v>
          </cell>
        </row>
        <row r="1035">
          <cell r="D1035" t="str">
            <v>支撑卡</v>
          </cell>
          <cell r="E1035" t="str">
            <v>38</v>
          </cell>
        </row>
        <row r="1035">
          <cell r="G1035" t="str">
            <v>件</v>
          </cell>
        </row>
        <row r="1035">
          <cell r="I1035">
            <v>0</v>
          </cell>
          <cell r="J1035">
            <v>1.94</v>
          </cell>
        </row>
        <row r="1035">
          <cell r="O1035">
            <v>0</v>
          </cell>
        </row>
        <row r="1035">
          <cell r="Z1035">
            <v>0</v>
          </cell>
        </row>
        <row r="1036">
          <cell r="A1036">
            <v>1031</v>
          </cell>
          <cell r="B1036" t="str">
            <v>1701019007</v>
          </cell>
        </row>
        <row r="1036">
          <cell r="D1036" t="str">
            <v>角码</v>
          </cell>
        </row>
        <row r="1036">
          <cell r="G1036" t="str">
            <v>个</v>
          </cell>
        </row>
        <row r="1036">
          <cell r="I1036">
            <v>562</v>
          </cell>
          <cell r="J1036">
            <v>3477.84</v>
          </cell>
        </row>
        <row r="1036">
          <cell r="O1036">
            <v>562</v>
          </cell>
        </row>
        <row r="1036">
          <cell r="Z1036">
            <v>347.7839774</v>
          </cell>
        </row>
        <row r="1037">
          <cell r="A1037">
            <v>1032</v>
          </cell>
          <cell r="B1037" t="str">
            <v>1701019010</v>
          </cell>
        </row>
        <row r="1037">
          <cell r="D1037" t="str">
            <v>穿心龙骨</v>
          </cell>
          <cell r="E1037" t="str">
            <v>可耐福28mm</v>
          </cell>
        </row>
        <row r="1037">
          <cell r="G1037" t="str">
            <v>支</v>
          </cell>
        </row>
        <row r="1037">
          <cell r="I1037">
            <v>19</v>
          </cell>
          <cell r="J1037">
            <v>278.44</v>
          </cell>
        </row>
        <row r="1037">
          <cell r="O1037">
            <v>19</v>
          </cell>
        </row>
        <row r="1037">
          <cell r="Z1037">
            <v>27.8440003</v>
          </cell>
        </row>
        <row r="1038">
          <cell r="A1038">
            <v>1033</v>
          </cell>
          <cell r="B1038" t="str">
            <v>170101912</v>
          </cell>
        </row>
        <row r="1038">
          <cell r="D1038" t="str">
            <v>穿心卡子</v>
          </cell>
        </row>
        <row r="1038">
          <cell r="G1038" t="str">
            <v>个</v>
          </cell>
        </row>
        <row r="1038">
          <cell r="I1038">
            <v>198</v>
          </cell>
          <cell r="J1038">
            <v>32.79</v>
          </cell>
        </row>
        <row r="1038">
          <cell r="O1038">
            <v>198</v>
          </cell>
        </row>
        <row r="1038">
          <cell r="Z1038">
            <v>3.2789988</v>
          </cell>
        </row>
        <row r="1039">
          <cell r="A1039">
            <v>1034</v>
          </cell>
          <cell r="B1039" t="str">
            <v>1701021101</v>
          </cell>
        </row>
        <row r="1039">
          <cell r="D1039" t="str">
            <v>纤维水泥板</v>
          </cell>
          <cell r="E1039" t="str">
            <v>海龙2440*1220*8</v>
          </cell>
        </row>
        <row r="1039">
          <cell r="G1039" t="str">
            <v>平方米</v>
          </cell>
        </row>
        <row r="1039">
          <cell r="I1039">
            <v>863.8</v>
          </cell>
          <cell r="J1039">
            <v>13818.97</v>
          </cell>
        </row>
        <row r="1039">
          <cell r="O1039">
            <v>863.8</v>
          </cell>
        </row>
        <row r="1039">
          <cell r="Z1039">
            <v>1381.89696078</v>
          </cell>
        </row>
        <row r="1040">
          <cell r="A1040">
            <v>1035</v>
          </cell>
          <cell r="B1040" t="str">
            <v>1701021102</v>
          </cell>
        </row>
        <row r="1040">
          <cell r="D1040" t="str">
            <v>纤维水泥板</v>
          </cell>
          <cell r="E1040" t="str">
            <v>海龙2440*1220*10</v>
          </cell>
        </row>
        <row r="1040">
          <cell r="G1040" t="str">
            <v>平方米</v>
          </cell>
        </row>
        <row r="1040">
          <cell r="I1040">
            <v>736</v>
          </cell>
          <cell r="J1040">
            <v>13780.66</v>
          </cell>
        </row>
        <row r="1040">
          <cell r="O1040">
            <v>736</v>
          </cell>
        </row>
        <row r="1040">
          <cell r="Z1040">
            <v>1378.0660128</v>
          </cell>
        </row>
        <row r="1041">
          <cell r="A1041">
            <v>1036</v>
          </cell>
          <cell r="B1041" t="str">
            <v>1701021106</v>
          </cell>
        </row>
        <row r="1041">
          <cell r="D1041" t="str">
            <v>纤维水泥板</v>
          </cell>
          <cell r="E1041" t="str">
            <v>2400*1200*8</v>
          </cell>
        </row>
        <row r="1041">
          <cell r="G1041" t="str">
            <v>平方米</v>
          </cell>
        </row>
        <row r="1041">
          <cell r="I1041">
            <v>215.9998</v>
          </cell>
          <cell r="J1041">
            <v>4049.36</v>
          </cell>
        </row>
        <row r="1041">
          <cell r="O1041">
            <v>215.9998</v>
          </cell>
        </row>
        <row r="1041">
          <cell r="Z1041">
            <v>404.93599145892</v>
          </cell>
        </row>
        <row r="1042">
          <cell r="A1042">
            <v>1037</v>
          </cell>
          <cell r="B1042" t="str">
            <v>1701021108</v>
          </cell>
        </row>
        <row r="1042">
          <cell r="D1042" t="str">
            <v>纤维水泥板</v>
          </cell>
          <cell r="E1042" t="str">
            <v>2400*1200*12</v>
          </cell>
        </row>
        <row r="1042">
          <cell r="G1042" t="str">
            <v>平方米</v>
          </cell>
        </row>
        <row r="1042">
          <cell r="I1042">
            <v>139.16</v>
          </cell>
          <cell r="J1042">
            <v>4927.62</v>
          </cell>
        </row>
        <row r="1042">
          <cell r="O1042">
            <v>139.16</v>
          </cell>
        </row>
        <row r="1042">
          <cell r="Z1042">
            <v>492.761997504</v>
          </cell>
        </row>
        <row r="1043">
          <cell r="A1043">
            <v>1038</v>
          </cell>
          <cell r="B1043" t="str">
            <v>1701021111</v>
          </cell>
        </row>
        <row r="1043">
          <cell r="D1043" t="str">
            <v>纤维水泥板</v>
          </cell>
        </row>
        <row r="1043">
          <cell r="G1043" t="str">
            <v>张</v>
          </cell>
        </row>
        <row r="1043">
          <cell r="I1043">
            <v>58</v>
          </cell>
          <cell r="J1043">
            <v>7071.43</v>
          </cell>
        </row>
        <row r="1043">
          <cell r="O1043">
            <v>58</v>
          </cell>
        </row>
        <row r="1043">
          <cell r="Z1043">
            <v>707.1430006</v>
          </cell>
        </row>
        <row r="1044">
          <cell r="A1044">
            <v>1039</v>
          </cell>
          <cell r="B1044" t="str">
            <v>1701021113</v>
          </cell>
        </row>
        <row r="1044">
          <cell r="D1044" t="str">
            <v>纤维水泥板</v>
          </cell>
          <cell r="E1044" t="str">
            <v>2400*1200*15 </v>
          </cell>
        </row>
        <row r="1044">
          <cell r="G1044" t="str">
            <v>张</v>
          </cell>
        </row>
        <row r="1044">
          <cell r="I1044">
            <v>485</v>
          </cell>
          <cell r="J1044">
            <v>20172.54</v>
          </cell>
        </row>
        <row r="1044">
          <cell r="O1044">
            <v>65</v>
          </cell>
        </row>
        <row r="1044">
          <cell r="Z1044">
            <v>270.353629</v>
          </cell>
        </row>
        <row r="1045">
          <cell r="A1045">
            <v>1040</v>
          </cell>
          <cell r="B1045" t="str">
            <v>1701030402</v>
          </cell>
        </row>
        <row r="1045">
          <cell r="D1045" t="str">
            <v>纸面石膏板</v>
          </cell>
          <cell r="E1045" t="str">
            <v>2400*1200*12</v>
          </cell>
        </row>
        <row r="1045">
          <cell r="G1045" t="str">
            <v>平方米</v>
          </cell>
        </row>
        <row r="1045">
          <cell r="I1045">
            <v>33.32</v>
          </cell>
          <cell r="J1045">
            <v>966.48</v>
          </cell>
        </row>
        <row r="1045">
          <cell r="O1045">
            <v>33.32</v>
          </cell>
        </row>
        <row r="1045">
          <cell r="Z1045">
            <v>96.647998664</v>
          </cell>
        </row>
        <row r="1046">
          <cell r="A1046">
            <v>1041</v>
          </cell>
          <cell r="B1046" t="str">
            <v>1701040002</v>
          </cell>
        </row>
        <row r="1046">
          <cell r="D1046" t="str">
            <v>氧化镁板</v>
          </cell>
          <cell r="E1046" t="str">
            <v>中镁1220*2440*12</v>
          </cell>
        </row>
        <row r="1046">
          <cell r="G1046" t="str">
            <v>平方米</v>
          </cell>
        </row>
        <row r="1046">
          <cell r="I1046">
            <v>101.18</v>
          </cell>
          <cell r="J1046">
            <v>1765.85</v>
          </cell>
        </row>
        <row r="1046">
          <cell r="O1046">
            <v>101.18</v>
          </cell>
        </row>
        <row r="1046">
          <cell r="Z1046">
            <v>176.58500208</v>
          </cell>
        </row>
        <row r="1047">
          <cell r="A1047">
            <v>1042</v>
          </cell>
          <cell r="B1047" t="str">
            <v>1701040003</v>
          </cell>
        </row>
        <row r="1047">
          <cell r="D1047" t="str">
            <v>氧化镁板</v>
          </cell>
          <cell r="E1047" t="str">
            <v>1220*2440*4</v>
          </cell>
        </row>
        <row r="1047">
          <cell r="G1047" t="str">
            <v>平方米</v>
          </cell>
        </row>
        <row r="1047">
          <cell r="I1047">
            <v>148.84</v>
          </cell>
          <cell r="J1047">
            <v>854.7</v>
          </cell>
        </row>
        <row r="1047">
          <cell r="O1047">
            <v>148.84</v>
          </cell>
        </row>
        <row r="1047">
          <cell r="Z1047">
            <v>85.470000672</v>
          </cell>
        </row>
        <row r="1048">
          <cell r="A1048">
            <v>1043</v>
          </cell>
          <cell r="B1048" t="str">
            <v>1701040004</v>
          </cell>
        </row>
        <row r="1048">
          <cell r="D1048" t="str">
            <v>氧化镁板</v>
          </cell>
          <cell r="E1048" t="str">
            <v>1220*2440*8</v>
          </cell>
        </row>
        <row r="1048">
          <cell r="G1048" t="str">
            <v>平方米</v>
          </cell>
        </row>
        <row r="1048">
          <cell r="I1048">
            <v>32.7448</v>
          </cell>
          <cell r="J1048">
            <v>280.44</v>
          </cell>
        </row>
        <row r="1048">
          <cell r="O1048">
            <v>32.7448</v>
          </cell>
        </row>
        <row r="1048">
          <cell r="Z1048">
            <v>28.04399908024</v>
          </cell>
        </row>
        <row r="1049">
          <cell r="A1049">
            <v>1044</v>
          </cell>
          <cell r="B1049" t="str">
            <v>1701040006</v>
          </cell>
        </row>
        <row r="1049">
          <cell r="D1049" t="str">
            <v>氧化镁板</v>
          </cell>
          <cell r="E1049" t="str">
            <v>2400*1200*9</v>
          </cell>
        </row>
        <row r="1049">
          <cell r="G1049" t="str">
            <v>张</v>
          </cell>
        </row>
        <row r="1049">
          <cell r="I1049">
            <v>84</v>
          </cell>
          <cell r="J1049">
            <v>-383.19</v>
          </cell>
        </row>
        <row r="1049">
          <cell r="O1049">
            <v>0</v>
          </cell>
        </row>
        <row r="1049">
          <cell r="Z1049">
            <v>0</v>
          </cell>
        </row>
        <row r="1050">
          <cell r="A1050">
            <v>1045</v>
          </cell>
          <cell r="B1050" t="str">
            <v>1701070100</v>
          </cell>
        </row>
        <row r="1050">
          <cell r="D1050" t="str">
            <v>玻璃棉</v>
          </cell>
          <cell r="E1050" t="str">
            <v>华美R=1.0</v>
          </cell>
        </row>
        <row r="1050">
          <cell r="G1050" t="str">
            <v>平方米</v>
          </cell>
        </row>
        <row r="1050">
          <cell r="I1050">
            <v>30</v>
          </cell>
          <cell r="J1050">
            <v>342</v>
          </cell>
        </row>
        <row r="1050">
          <cell r="O1050">
            <v>30</v>
          </cell>
        </row>
        <row r="1050">
          <cell r="Z1050">
            <v>34.2</v>
          </cell>
        </row>
        <row r="1051">
          <cell r="A1051">
            <v>1046</v>
          </cell>
          <cell r="B1051" t="str">
            <v>1701080002</v>
          </cell>
        </row>
        <row r="1051">
          <cell r="D1051" t="str">
            <v>沥青瓦</v>
          </cell>
          <cell r="E1051" t="str">
            <v>单层100*100中国红</v>
          </cell>
        </row>
        <row r="1051">
          <cell r="G1051" t="str">
            <v>平方米</v>
          </cell>
        </row>
        <row r="1051">
          <cell r="I1051">
            <v>0</v>
          </cell>
          <cell r="J1051">
            <v>-69.55</v>
          </cell>
        </row>
        <row r="1051">
          <cell r="O1051">
            <v>0</v>
          </cell>
        </row>
        <row r="1051">
          <cell r="Z1051">
            <v>0</v>
          </cell>
        </row>
        <row r="1052">
          <cell r="A1052">
            <v>1047</v>
          </cell>
          <cell r="B1052" t="str">
            <v>1701085002</v>
          </cell>
        </row>
        <row r="1052">
          <cell r="D1052" t="str">
            <v>沥青瓦</v>
          </cell>
          <cell r="E1052" t="str">
            <v>双层100*100中国红</v>
          </cell>
        </row>
        <row r="1052">
          <cell r="G1052" t="str">
            <v>平方米</v>
          </cell>
        </row>
        <row r="1052">
          <cell r="I1052">
            <v>23.2</v>
          </cell>
          <cell r="J1052">
            <v>733.08</v>
          </cell>
        </row>
        <row r="1052">
          <cell r="O1052">
            <v>23.2</v>
          </cell>
        </row>
        <row r="1052">
          <cell r="Z1052">
            <v>73.30800032</v>
          </cell>
        </row>
        <row r="1053">
          <cell r="A1053">
            <v>1048</v>
          </cell>
          <cell r="B1053" t="str">
            <v>1701091001</v>
          </cell>
        </row>
        <row r="1053">
          <cell r="D1053" t="str">
            <v>轻质复合墙板</v>
          </cell>
          <cell r="E1053" t="str">
            <v>松本2440*610*75</v>
          </cell>
        </row>
        <row r="1053">
          <cell r="G1053" t="str">
            <v>平方米</v>
          </cell>
        </row>
        <row r="1053">
          <cell r="I1053">
            <v>193.3162</v>
          </cell>
          <cell r="J1053">
            <v>12949.01</v>
          </cell>
        </row>
        <row r="1053">
          <cell r="O1053">
            <v>193.3162</v>
          </cell>
        </row>
        <row r="1053">
          <cell r="Z1053">
            <v>1294.90099880988</v>
          </cell>
        </row>
        <row r="1054">
          <cell r="A1054">
            <v>1049</v>
          </cell>
          <cell r="B1054" t="str">
            <v>1701091003</v>
          </cell>
        </row>
        <row r="1054">
          <cell r="D1054" t="str">
            <v>轻质复合墙板</v>
          </cell>
          <cell r="E1054" t="str">
            <v>松本2440*610*50</v>
          </cell>
        </row>
        <row r="1054">
          <cell r="G1054" t="str">
            <v>平方米</v>
          </cell>
        </row>
        <row r="1054">
          <cell r="I1054">
            <v>104.66</v>
          </cell>
          <cell r="J1054">
            <v>5724.99</v>
          </cell>
        </row>
        <row r="1054">
          <cell r="O1054">
            <v>104.66</v>
          </cell>
        </row>
        <row r="1054">
          <cell r="Z1054">
            <v>572.499001906</v>
          </cell>
        </row>
        <row r="1055">
          <cell r="A1055">
            <v>1050</v>
          </cell>
          <cell r="B1055" t="str">
            <v>1701110003</v>
          </cell>
        </row>
        <row r="1055">
          <cell r="D1055" t="str">
            <v>硅酸钙板</v>
          </cell>
          <cell r="E1055" t="str">
            <v>2440*1220*8</v>
          </cell>
        </row>
        <row r="1055">
          <cell r="G1055" t="str">
            <v>平方米</v>
          </cell>
        </row>
        <row r="1055">
          <cell r="I1055">
            <v>831.4198</v>
          </cell>
          <cell r="J1055">
            <v>9309.99</v>
          </cell>
        </row>
        <row r="1055">
          <cell r="O1055">
            <v>831.4198</v>
          </cell>
        </row>
        <row r="1055">
          <cell r="Z1055">
            <v>930.99903258798</v>
          </cell>
        </row>
        <row r="1056">
          <cell r="A1056">
            <v>1051</v>
          </cell>
          <cell r="B1056" t="str">
            <v>1701110005</v>
          </cell>
        </row>
        <row r="1056">
          <cell r="D1056" t="str">
            <v>硅酸钙板</v>
          </cell>
          <cell r="E1056" t="str">
            <v>2440*1220*12</v>
          </cell>
        </row>
        <row r="1056">
          <cell r="G1056" t="str">
            <v>平方米</v>
          </cell>
        </row>
        <row r="1056">
          <cell r="I1056">
            <v>387.404</v>
          </cell>
          <cell r="J1056">
            <v>7230.06</v>
          </cell>
        </row>
        <row r="1056">
          <cell r="O1056">
            <v>387.404</v>
          </cell>
        </row>
        <row r="1056">
          <cell r="Z1056">
            <v>723.0060029572</v>
          </cell>
        </row>
        <row r="1057">
          <cell r="A1057">
            <v>1052</v>
          </cell>
          <cell r="B1057" t="str">
            <v>1701120014</v>
          </cell>
        </row>
        <row r="1057">
          <cell r="D1057" t="str">
            <v>欧松板</v>
          </cell>
        </row>
        <row r="1057">
          <cell r="G1057" t="str">
            <v>张</v>
          </cell>
        </row>
        <row r="1057">
          <cell r="I1057">
            <v>5</v>
          </cell>
          <cell r="J1057">
            <v>564.77</v>
          </cell>
        </row>
        <row r="1057">
          <cell r="O1057">
            <v>5</v>
          </cell>
        </row>
        <row r="1057">
          <cell r="Z1057">
            <v>56.477</v>
          </cell>
        </row>
        <row r="1058">
          <cell r="A1058">
            <v>1053</v>
          </cell>
          <cell r="B1058" t="str">
            <v>1710013001</v>
          </cell>
        </row>
        <row r="1058">
          <cell r="D1058" t="str">
            <v>外墙面漆</v>
          </cell>
          <cell r="E1058" t="str">
            <v>多乐士家丽安普通</v>
          </cell>
        </row>
        <row r="1058">
          <cell r="G1058" t="str">
            <v>公斤（千克）</v>
          </cell>
        </row>
        <row r="1058">
          <cell r="I1058">
            <v>226.5</v>
          </cell>
          <cell r="J1058">
            <v>4253</v>
          </cell>
        </row>
        <row r="1058">
          <cell r="O1058">
            <v>226.5</v>
          </cell>
        </row>
        <row r="1058">
          <cell r="Z1058">
            <v>0</v>
          </cell>
        </row>
        <row r="1059">
          <cell r="A1059">
            <v>1054</v>
          </cell>
          <cell r="B1059" t="str">
            <v>1710013002</v>
          </cell>
        </row>
        <row r="1059">
          <cell r="D1059" t="str">
            <v>外墙面漆</v>
          </cell>
          <cell r="E1059" t="str">
            <v>多乐士家丽安中弹</v>
          </cell>
        </row>
        <row r="1059">
          <cell r="G1059" t="str">
            <v>公斤（千克）</v>
          </cell>
        </row>
        <row r="1059">
          <cell r="I1059">
            <v>40</v>
          </cell>
          <cell r="J1059">
            <v>1025.64</v>
          </cell>
        </row>
        <row r="1059">
          <cell r="O1059">
            <v>40</v>
          </cell>
        </row>
        <row r="1059">
          <cell r="Z1059">
            <v>0</v>
          </cell>
        </row>
        <row r="1060">
          <cell r="A1060">
            <v>1055</v>
          </cell>
          <cell r="B1060" t="str">
            <v>1710030006</v>
          </cell>
        </row>
        <row r="1060">
          <cell r="D1060" t="str">
            <v>壁纸</v>
          </cell>
        </row>
        <row r="1060">
          <cell r="G1060" t="str">
            <v>平方米</v>
          </cell>
        </row>
        <row r="1060">
          <cell r="I1060">
            <v>24.006</v>
          </cell>
          <cell r="J1060">
            <v>180.57</v>
          </cell>
        </row>
        <row r="1060">
          <cell r="O1060">
            <v>24.006</v>
          </cell>
        </row>
        <row r="1060">
          <cell r="Z1060">
            <v>18.057001122</v>
          </cell>
        </row>
        <row r="1061">
          <cell r="A1061">
            <v>1056</v>
          </cell>
          <cell r="B1061" t="str">
            <v>1710040001</v>
          </cell>
        </row>
        <row r="1061">
          <cell r="D1061" t="str">
            <v>瓷砖</v>
          </cell>
          <cell r="E1061" t="str">
            <v>300*300灰色</v>
          </cell>
        </row>
        <row r="1061">
          <cell r="G1061" t="str">
            <v>块</v>
          </cell>
        </row>
        <row r="1061">
          <cell r="I1061">
            <v>37</v>
          </cell>
          <cell r="J1061">
            <v>248.79</v>
          </cell>
        </row>
        <row r="1061">
          <cell r="O1061">
            <v>37</v>
          </cell>
        </row>
        <row r="1061">
          <cell r="Z1061">
            <v>24.8789998</v>
          </cell>
        </row>
        <row r="1062">
          <cell r="A1062">
            <v>1057</v>
          </cell>
          <cell r="B1062" t="str">
            <v>1710040009</v>
          </cell>
        </row>
        <row r="1062">
          <cell r="D1062" t="str">
            <v>花岗岩砖</v>
          </cell>
          <cell r="E1062" t="str">
            <v>240*60</v>
          </cell>
        </row>
        <row r="1062">
          <cell r="G1062" t="str">
            <v>块</v>
          </cell>
        </row>
        <row r="1062">
          <cell r="I1062">
            <v>1504</v>
          </cell>
          <cell r="J1062">
            <v>2165.76</v>
          </cell>
        </row>
        <row r="1062">
          <cell r="O1062">
            <v>1504</v>
          </cell>
        </row>
        <row r="1062">
          <cell r="Z1062">
            <v>216.576</v>
          </cell>
        </row>
        <row r="1063">
          <cell r="A1063">
            <v>1058</v>
          </cell>
          <cell r="B1063" t="str">
            <v>1710040011</v>
          </cell>
        </row>
        <row r="1063">
          <cell r="D1063" t="str">
            <v>花岗岩砖</v>
          </cell>
          <cell r="E1063" t="str">
            <v>200*60</v>
          </cell>
        </row>
        <row r="1063">
          <cell r="G1063" t="str">
            <v>件</v>
          </cell>
        </row>
        <row r="1063">
          <cell r="I1063">
            <v>1701</v>
          </cell>
          <cell r="J1063">
            <v>17139.1</v>
          </cell>
        </row>
        <row r="1063">
          <cell r="O1063">
            <v>1701</v>
          </cell>
        </row>
        <row r="1063">
          <cell r="Z1063">
            <v>1713.9100797</v>
          </cell>
        </row>
        <row r="1064">
          <cell r="A1064">
            <v>1059</v>
          </cell>
          <cell r="B1064" t="str">
            <v>1710040013</v>
          </cell>
        </row>
        <row r="1064">
          <cell r="D1064" t="str">
            <v>瓷砖</v>
          </cell>
          <cell r="E1064" t="str">
            <v>300*600</v>
          </cell>
        </row>
        <row r="1064">
          <cell r="G1064" t="str">
            <v>平方米</v>
          </cell>
        </row>
        <row r="1064">
          <cell r="I1064">
            <v>92.72</v>
          </cell>
          <cell r="J1064">
            <v>4951.07</v>
          </cell>
        </row>
        <row r="1064">
          <cell r="O1064">
            <v>92.72</v>
          </cell>
        </row>
        <row r="1064">
          <cell r="Z1064">
            <v>495.10699776</v>
          </cell>
        </row>
        <row r="1065">
          <cell r="A1065">
            <v>1060</v>
          </cell>
          <cell r="B1065" t="str">
            <v>1710044001</v>
          </cell>
        </row>
        <row r="1065">
          <cell r="D1065" t="str">
            <v>马赛克</v>
          </cell>
          <cell r="E1065" t="str">
            <v>浅灰色4801</v>
          </cell>
        </row>
        <row r="1065">
          <cell r="G1065" t="str">
            <v>平方米</v>
          </cell>
        </row>
        <row r="1065">
          <cell r="I1065">
            <v>3.24</v>
          </cell>
          <cell r="J1065">
            <v>267.91</v>
          </cell>
        </row>
        <row r="1065">
          <cell r="O1065">
            <v>3.24</v>
          </cell>
        </row>
        <row r="1065">
          <cell r="Z1065">
            <v>26.791000128</v>
          </cell>
        </row>
        <row r="1066">
          <cell r="A1066">
            <v>1061</v>
          </cell>
          <cell r="B1066" t="str">
            <v>1710044003</v>
          </cell>
        </row>
        <row r="1066">
          <cell r="D1066" t="str">
            <v>马赛克</v>
          </cell>
          <cell r="E1066" t="str">
            <v>白色4803</v>
          </cell>
        </row>
        <row r="1066">
          <cell r="G1066" t="str">
            <v>平方米</v>
          </cell>
        </row>
        <row r="1066">
          <cell r="I1066">
            <v>4.59</v>
          </cell>
          <cell r="J1066">
            <v>448.79</v>
          </cell>
        </row>
        <row r="1066">
          <cell r="O1066">
            <v>4.59</v>
          </cell>
        </row>
        <row r="1066">
          <cell r="Z1066">
            <v>44.878999941</v>
          </cell>
        </row>
        <row r="1067">
          <cell r="A1067">
            <v>1062</v>
          </cell>
          <cell r="B1067" t="str">
            <v>1710044005</v>
          </cell>
        </row>
        <row r="1067">
          <cell r="D1067" t="str">
            <v>马赛克</v>
          </cell>
          <cell r="E1067" t="str">
            <v>黑白</v>
          </cell>
        </row>
        <row r="1067">
          <cell r="G1067" t="str">
            <v>平方米</v>
          </cell>
        </row>
        <row r="1067">
          <cell r="I1067">
            <v>25.938</v>
          </cell>
          <cell r="J1067">
            <v>6151.18</v>
          </cell>
        </row>
        <row r="1067">
          <cell r="O1067">
            <v>25.938</v>
          </cell>
        </row>
        <row r="1067">
          <cell r="Z1067">
            <v>615.1179995928</v>
          </cell>
        </row>
        <row r="1068">
          <cell r="A1068">
            <v>1063</v>
          </cell>
          <cell r="B1068" t="str">
            <v>1710061001</v>
          </cell>
        </row>
        <row r="1068">
          <cell r="D1068" t="str">
            <v>复合地板</v>
          </cell>
          <cell r="E1068" t="str">
            <v>安心-PW2012</v>
          </cell>
        </row>
        <row r="1068">
          <cell r="G1068" t="str">
            <v>平方米</v>
          </cell>
        </row>
        <row r="1068">
          <cell r="I1068">
            <v>3.36</v>
          </cell>
          <cell r="J1068">
            <v>378.62</v>
          </cell>
        </row>
        <row r="1068">
          <cell r="O1068">
            <v>3.36</v>
          </cell>
        </row>
        <row r="1068">
          <cell r="Z1068">
            <v>37.862000064</v>
          </cell>
        </row>
        <row r="1069">
          <cell r="A1069">
            <v>1064</v>
          </cell>
          <cell r="B1069" t="str">
            <v>1710070002</v>
          </cell>
        </row>
        <row r="1069">
          <cell r="D1069" t="str">
            <v>文化石</v>
          </cell>
          <cell r="E1069" t="str">
            <v>白色 600*200</v>
          </cell>
        </row>
        <row r="1069">
          <cell r="G1069" t="str">
            <v>平方米</v>
          </cell>
        </row>
        <row r="1069">
          <cell r="I1069">
            <v>47.65</v>
          </cell>
          <cell r="J1069">
            <v>5624.89</v>
          </cell>
        </row>
        <row r="1069">
          <cell r="O1069">
            <v>47.65</v>
          </cell>
        </row>
        <row r="1069">
          <cell r="Z1069">
            <v>562.4889994</v>
          </cell>
        </row>
        <row r="1070">
          <cell r="A1070">
            <v>1065</v>
          </cell>
          <cell r="B1070" t="str">
            <v>1710071001</v>
          </cell>
        </row>
        <row r="1070">
          <cell r="D1070" t="str">
            <v>过门石</v>
          </cell>
          <cell r="E1070" t="str">
            <v>大理石</v>
          </cell>
        </row>
        <row r="1070">
          <cell r="G1070" t="str">
            <v>块</v>
          </cell>
        </row>
        <row r="1070">
          <cell r="I1070">
            <v>15</v>
          </cell>
          <cell r="J1070">
            <v>2740.06</v>
          </cell>
        </row>
        <row r="1070">
          <cell r="O1070">
            <v>2</v>
          </cell>
        </row>
        <row r="1070">
          <cell r="Z1070">
            <v>36.5341334</v>
          </cell>
        </row>
        <row r="1071">
          <cell r="A1071">
            <v>1066</v>
          </cell>
          <cell r="B1071" t="str">
            <v>1710080103</v>
          </cell>
        </row>
        <row r="1071">
          <cell r="D1071" t="str">
            <v>石膏线</v>
          </cell>
          <cell r="E1071" t="str">
            <v>100mm</v>
          </cell>
        </row>
        <row r="1071">
          <cell r="G1071" t="str">
            <v>米</v>
          </cell>
        </row>
        <row r="1071">
          <cell r="I1071">
            <v>10</v>
          </cell>
          <cell r="J1071">
            <v>26.67</v>
          </cell>
        </row>
        <row r="1071">
          <cell r="O1071">
            <v>10</v>
          </cell>
        </row>
        <row r="1071">
          <cell r="Z1071">
            <v>2.667</v>
          </cell>
        </row>
        <row r="1072">
          <cell r="A1072">
            <v>1067</v>
          </cell>
          <cell r="B1072" t="str">
            <v>1710080404</v>
          </cell>
        </row>
        <row r="1072">
          <cell r="D1072" t="str">
            <v>阴影线</v>
          </cell>
        </row>
        <row r="1072">
          <cell r="G1072" t="str">
            <v>支</v>
          </cell>
        </row>
        <row r="1072">
          <cell r="I1072">
            <v>102</v>
          </cell>
          <cell r="J1072">
            <v>579.83</v>
          </cell>
        </row>
        <row r="1072">
          <cell r="O1072">
            <v>102</v>
          </cell>
        </row>
        <row r="1072">
          <cell r="Z1072">
            <v>57.9830016</v>
          </cell>
        </row>
        <row r="1073">
          <cell r="A1073">
            <v>1068</v>
          </cell>
          <cell r="B1073" t="str">
            <v>1710080405</v>
          </cell>
        </row>
        <row r="1073">
          <cell r="D1073" t="str">
            <v>阴角</v>
          </cell>
        </row>
        <row r="1073">
          <cell r="G1073" t="str">
            <v>支</v>
          </cell>
        </row>
        <row r="1073">
          <cell r="I1073">
            <v>19</v>
          </cell>
          <cell r="J1073">
            <v>356.97</v>
          </cell>
        </row>
        <row r="1073">
          <cell r="O1073">
            <v>19</v>
          </cell>
        </row>
        <row r="1073">
          <cell r="Z1073">
            <v>35.6970005</v>
          </cell>
        </row>
        <row r="1074">
          <cell r="A1074">
            <v>1069</v>
          </cell>
          <cell r="B1074" t="str">
            <v>1710080406</v>
          </cell>
        </row>
        <row r="1074">
          <cell r="D1074" t="str">
            <v>阳角</v>
          </cell>
        </row>
        <row r="1074">
          <cell r="G1074" t="str">
            <v>支</v>
          </cell>
        </row>
        <row r="1074">
          <cell r="I1074">
            <v>135</v>
          </cell>
          <cell r="J1074">
            <v>308.61</v>
          </cell>
        </row>
        <row r="1074">
          <cell r="O1074">
            <v>135</v>
          </cell>
        </row>
        <row r="1074">
          <cell r="Z1074">
            <v>30.861</v>
          </cell>
        </row>
        <row r="1075">
          <cell r="A1075">
            <v>1070</v>
          </cell>
          <cell r="B1075" t="str">
            <v>1710080407</v>
          </cell>
        </row>
        <row r="1075">
          <cell r="D1075" t="str">
            <v>快装板顶角线</v>
          </cell>
        </row>
        <row r="1075">
          <cell r="G1075" t="str">
            <v>米</v>
          </cell>
        </row>
        <row r="1075">
          <cell r="I1075">
            <v>429</v>
          </cell>
          <cell r="J1075">
            <v>3698.28</v>
          </cell>
        </row>
        <row r="1075">
          <cell r="O1075">
            <v>429</v>
          </cell>
        </row>
        <row r="1075">
          <cell r="Z1075">
            <v>369.8279871</v>
          </cell>
        </row>
        <row r="1076">
          <cell r="A1076">
            <v>1071</v>
          </cell>
          <cell r="B1076" t="str">
            <v>1710080408</v>
          </cell>
        </row>
        <row r="1076">
          <cell r="D1076" t="str">
            <v>快装板阴角线</v>
          </cell>
        </row>
        <row r="1076">
          <cell r="G1076" t="str">
            <v>米</v>
          </cell>
        </row>
        <row r="1076">
          <cell r="I1076">
            <v>37</v>
          </cell>
          <cell r="J1076">
            <v>366.54</v>
          </cell>
        </row>
        <row r="1076">
          <cell r="O1076">
            <v>37</v>
          </cell>
        </row>
        <row r="1076">
          <cell r="Z1076">
            <v>36.6539982</v>
          </cell>
        </row>
        <row r="1077">
          <cell r="A1077">
            <v>1072</v>
          </cell>
          <cell r="B1077" t="str">
            <v>1710080409</v>
          </cell>
        </row>
        <row r="1077">
          <cell r="D1077" t="str">
            <v>快装板阳角线</v>
          </cell>
        </row>
        <row r="1077">
          <cell r="G1077" t="str">
            <v>米</v>
          </cell>
        </row>
        <row r="1077">
          <cell r="I1077">
            <v>118</v>
          </cell>
          <cell r="J1077">
            <v>1190.36</v>
          </cell>
        </row>
        <row r="1077">
          <cell r="O1077">
            <v>118</v>
          </cell>
        </row>
        <row r="1077">
          <cell r="Z1077">
            <v>119.0360046</v>
          </cell>
        </row>
        <row r="1078">
          <cell r="A1078">
            <v>1073</v>
          </cell>
          <cell r="B1078" t="str">
            <v>1710089004</v>
          </cell>
        </row>
        <row r="1078">
          <cell r="D1078" t="str">
            <v>树脂瓦</v>
          </cell>
        </row>
        <row r="1078">
          <cell r="G1078" t="str">
            <v>平方米</v>
          </cell>
        </row>
        <row r="1078">
          <cell r="I1078">
            <v>197</v>
          </cell>
          <cell r="J1078">
            <v>8263.69</v>
          </cell>
        </row>
        <row r="1078">
          <cell r="O1078">
            <v>197</v>
          </cell>
        </row>
        <row r="1078">
          <cell r="Z1078">
            <v>826.3690005</v>
          </cell>
        </row>
        <row r="1079">
          <cell r="A1079">
            <v>1074</v>
          </cell>
          <cell r="B1079" t="str">
            <v>1710089005</v>
          </cell>
        </row>
        <row r="1079">
          <cell r="D1079" t="str">
            <v>正脊瓦</v>
          </cell>
        </row>
        <row r="1079">
          <cell r="G1079" t="str">
            <v>块</v>
          </cell>
        </row>
        <row r="1079">
          <cell r="I1079">
            <v>18</v>
          </cell>
          <cell r="J1079">
            <v>557.52</v>
          </cell>
        </row>
        <row r="1079">
          <cell r="O1079">
            <v>18</v>
          </cell>
        </row>
        <row r="1079">
          <cell r="Z1079">
            <v>55.7519994</v>
          </cell>
        </row>
        <row r="1080">
          <cell r="A1080">
            <v>1075</v>
          </cell>
          <cell r="B1080" t="str">
            <v>1710089006</v>
          </cell>
        </row>
        <row r="1080">
          <cell r="D1080" t="str">
            <v>斜脊瓦</v>
          </cell>
        </row>
        <row r="1080">
          <cell r="G1080" t="str">
            <v>块</v>
          </cell>
        </row>
        <row r="1080">
          <cell r="I1080">
            <v>68</v>
          </cell>
          <cell r="J1080">
            <v>1444.25</v>
          </cell>
        </row>
        <row r="1080">
          <cell r="O1080">
            <v>62</v>
          </cell>
        </row>
        <row r="1080">
          <cell r="Z1080">
            <v>131.6816202</v>
          </cell>
        </row>
        <row r="1081">
          <cell r="A1081">
            <v>1076</v>
          </cell>
          <cell r="B1081" t="str">
            <v>1710089007</v>
          </cell>
        </row>
        <row r="1081">
          <cell r="D1081" t="str">
            <v>末端</v>
          </cell>
        </row>
        <row r="1081">
          <cell r="G1081" t="str">
            <v>块</v>
          </cell>
        </row>
        <row r="1081">
          <cell r="I1081">
            <v>12</v>
          </cell>
          <cell r="J1081">
            <v>212.39</v>
          </cell>
        </row>
        <row r="1081">
          <cell r="O1081">
            <v>12</v>
          </cell>
        </row>
        <row r="1081">
          <cell r="Z1081">
            <v>21.2390004</v>
          </cell>
        </row>
        <row r="1082">
          <cell r="A1082">
            <v>1077</v>
          </cell>
          <cell r="B1082" t="str">
            <v>1710089008</v>
          </cell>
        </row>
        <row r="1082">
          <cell r="D1082" t="str">
            <v>前封檐</v>
          </cell>
        </row>
        <row r="1082">
          <cell r="G1082" t="str">
            <v>块</v>
          </cell>
        </row>
        <row r="1082">
          <cell r="I1082">
            <v>120</v>
          </cell>
          <cell r="J1082">
            <v>2973.45</v>
          </cell>
        </row>
        <row r="1082">
          <cell r="O1082">
            <v>120</v>
          </cell>
        </row>
        <row r="1082">
          <cell r="Z1082">
            <v>297.345</v>
          </cell>
        </row>
        <row r="1083">
          <cell r="A1083">
            <v>1078</v>
          </cell>
          <cell r="B1083" t="str">
            <v>1710090006</v>
          </cell>
        </row>
        <row r="1083">
          <cell r="D1083" t="str">
            <v>水龙头</v>
          </cell>
          <cell r="E1083" t="str">
            <v>15</v>
          </cell>
        </row>
        <row r="1083">
          <cell r="G1083" t="str">
            <v>个</v>
          </cell>
        </row>
        <row r="1083">
          <cell r="I1083">
            <v>1</v>
          </cell>
          <cell r="J1083">
            <v>14.81</v>
          </cell>
        </row>
        <row r="1083">
          <cell r="O1083">
            <v>1</v>
          </cell>
        </row>
        <row r="1083">
          <cell r="Z1083">
            <v>1.481</v>
          </cell>
        </row>
        <row r="1084">
          <cell r="A1084">
            <v>1079</v>
          </cell>
          <cell r="B1084" t="str">
            <v>1710090007</v>
          </cell>
        </row>
        <row r="1084">
          <cell r="D1084" t="str">
            <v>台盆龙头</v>
          </cell>
          <cell r="E1084" t="str">
            <v>澳标</v>
          </cell>
        </row>
        <row r="1084">
          <cell r="G1084" t="str">
            <v>套</v>
          </cell>
        </row>
        <row r="1084">
          <cell r="I1084">
            <v>3</v>
          </cell>
          <cell r="J1084">
            <v>585.58</v>
          </cell>
        </row>
        <row r="1084">
          <cell r="O1084">
            <v>0</v>
          </cell>
        </row>
        <row r="1084">
          <cell r="Z1084">
            <v>0</v>
          </cell>
        </row>
        <row r="1085">
          <cell r="A1085">
            <v>1080</v>
          </cell>
          <cell r="B1085" t="str">
            <v>1710090011</v>
          </cell>
        </row>
        <row r="1085">
          <cell r="D1085" t="str">
            <v>卫浴混水阀</v>
          </cell>
          <cell r="E1085" t="str">
            <v>澳标</v>
          </cell>
        </row>
        <row r="1085">
          <cell r="G1085" t="str">
            <v>套</v>
          </cell>
        </row>
        <row r="1085">
          <cell r="I1085">
            <v>14</v>
          </cell>
          <cell r="J1085">
            <v>1782.9</v>
          </cell>
        </row>
        <row r="1085">
          <cell r="O1085">
            <v>14</v>
          </cell>
        </row>
        <row r="1085">
          <cell r="Z1085">
            <v>178.29</v>
          </cell>
        </row>
        <row r="1086">
          <cell r="A1086">
            <v>1081</v>
          </cell>
          <cell r="B1086" t="str">
            <v>1710090100</v>
          </cell>
        </row>
        <row r="1086">
          <cell r="D1086" t="str">
            <v>澳标陶瓷盆</v>
          </cell>
          <cell r="E1086" t="str">
            <v>美业7008B</v>
          </cell>
        </row>
        <row r="1086">
          <cell r="G1086" t="str">
            <v>个</v>
          </cell>
        </row>
        <row r="1086">
          <cell r="I1086">
            <v>2</v>
          </cell>
          <cell r="J1086">
            <v>386.23</v>
          </cell>
        </row>
        <row r="1086">
          <cell r="O1086">
            <v>2</v>
          </cell>
        </row>
        <row r="1086">
          <cell r="Z1086">
            <v>38.623</v>
          </cell>
        </row>
        <row r="1087">
          <cell r="A1087">
            <v>1082</v>
          </cell>
          <cell r="B1087" t="str">
            <v>1710090150</v>
          </cell>
        </row>
        <row r="1087">
          <cell r="D1087" t="str">
            <v>立柱盆</v>
          </cell>
        </row>
        <row r="1087">
          <cell r="G1087" t="str">
            <v>套</v>
          </cell>
        </row>
        <row r="1087">
          <cell r="I1087">
            <v>1</v>
          </cell>
          <cell r="J1087">
            <v>296.9</v>
          </cell>
        </row>
        <row r="1087">
          <cell r="O1087">
            <v>1</v>
          </cell>
        </row>
        <row r="1087">
          <cell r="Z1087">
            <v>29.69</v>
          </cell>
        </row>
        <row r="1088">
          <cell r="A1088">
            <v>1083</v>
          </cell>
          <cell r="B1088" t="str">
            <v>1710090151</v>
          </cell>
        </row>
        <row r="1088">
          <cell r="D1088" t="str">
            <v>洗菜盆</v>
          </cell>
          <cell r="E1088" t="str">
            <v>TOTO</v>
          </cell>
        </row>
        <row r="1088">
          <cell r="G1088" t="str">
            <v>个</v>
          </cell>
        </row>
        <row r="1088">
          <cell r="I1088">
            <v>1</v>
          </cell>
          <cell r="J1088">
            <v>130</v>
          </cell>
        </row>
        <row r="1088">
          <cell r="O1088">
            <v>1</v>
          </cell>
        </row>
        <row r="1088">
          <cell r="Z1088">
            <v>13</v>
          </cell>
        </row>
        <row r="1089">
          <cell r="A1089">
            <v>1084</v>
          </cell>
          <cell r="B1089" t="str">
            <v>1710090153</v>
          </cell>
        </row>
        <row r="1089">
          <cell r="D1089" t="str">
            <v>洗菜盆</v>
          </cell>
        </row>
        <row r="1089">
          <cell r="G1089" t="str">
            <v>个</v>
          </cell>
        </row>
        <row r="1089">
          <cell r="I1089">
            <v>13</v>
          </cell>
          <cell r="J1089">
            <v>4497.76</v>
          </cell>
        </row>
        <row r="1089">
          <cell r="O1089">
            <v>13</v>
          </cell>
        </row>
        <row r="1089">
          <cell r="Z1089">
            <v>449.7759994</v>
          </cell>
        </row>
        <row r="1090">
          <cell r="A1090">
            <v>1085</v>
          </cell>
          <cell r="B1090" t="str">
            <v>1710090201</v>
          </cell>
        </row>
        <row r="1090">
          <cell r="D1090" t="str">
            <v>澳标马桶</v>
          </cell>
          <cell r="E1090" t="str">
            <v>美业6009</v>
          </cell>
        </row>
        <row r="1090">
          <cell r="G1090" t="str">
            <v>个</v>
          </cell>
        </row>
        <row r="1090">
          <cell r="I1090">
            <v>5</v>
          </cell>
          <cell r="J1090">
            <v>3893.82</v>
          </cell>
        </row>
        <row r="1090">
          <cell r="O1090">
            <v>5</v>
          </cell>
        </row>
        <row r="1090">
          <cell r="Z1090">
            <v>389.382</v>
          </cell>
        </row>
        <row r="1091">
          <cell r="A1091">
            <v>1086</v>
          </cell>
          <cell r="B1091" t="str">
            <v>1710090202</v>
          </cell>
        </row>
        <row r="1091">
          <cell r="D1091" t="str">
            <v>马桶</v>
          </cell>
          <cell r="E1091" t="str">
            <v>欧美琦2093</v>
          </cell>
        </row>
        <row r="1091">
          <cell r="G1091" t="str">
            <v>个</v>
          </cell>
        </row>
        <row r="1091">
          <cell r="I1091">
            <v>2</v>
          </cell>
          <cell r="J1091">
            <v>2504.05</v>
          </cell>
        </row>
        <row r="1091">
          <cell r="O1091">
            <v>2</v>
          </cell>
        </row>
        <row r="1091">
          <cell r="Z1091">
            <v>250.405</v>
          </cell>
        </row>
        <row r="1092">
          <cell r="A1092">
            <v>1087</v>
          </cell>
          <cell r="B1092" t="str">
            <v>1710090205</v>
          </cell>
        </row>
        <row r="1092">
          <cell r="D1092" t="str">
            <v>直冲蹲便器</v>
          </cell>
        </row>
        <row r="1092">
          <cell r="G1092" t="str">
            <v>个</v>
          </cell>
        </row>
        <row r="1092">
          <cell r="I1092">
            <v>3</v>
          </cell>
          <cell r="J1092">
            <v>1695.98</v>
          </cell>
        </row>
        <row r="1092">
          <cell r="O1092">
            <v>3</v>
          </cell>
        </row>
        <row r="1092">
          <cell r="Z1092">
            <v>169.5980001</v>
          </cell>
        </row>
        <row r="1093">
          <cell r="A1093">
            <v>1088</v>
          </cell>
          <cell r="B1093" t="str">
            <v>1710090206</v>
          </cell>
        </row>
        <row r="1093">
          <cell r="D1093" t="str">
            <v>水箱</v>
          </cell>
        </row>
        <row r="1093">
          <cell r="G1093" t="str">
            <v>个</v>
          </cell>
        </row>
        <row r="1093">
          <cell r="I1093">
            <v>0</v>
          </cell>
          <cell r="J1093">
            <v>201.77</v>
          </cell>
        </row>
        <row r="1093">
          <cell r="O1093">
            <v>0</v>
          </cell>
        </row>
        <row r="1093">
          <cell r="Z1093">
            <v>0</v>
          </cell>
        </row>
        <row r="1094">
          <cell r="A1094">
            <v>1089</v>
          </cell>
          <cell r="B1094" t="str">
            <v>1710090208</v>
          </cell>
        </row>
        <row r="1094">
          <cell r="D1094" t="str">
            <v>马桶移位器</v>
          </cell>
        </row>
        <row r="1094">
          <cell r="G1094" t="str">
            <v>件</v>
          </cell>
        </row>
        <row r="1094">
          <cell r="I1094">
            <v>105</v>
          </cell>
          <cell r="J1094">
            <v>8993.25</v>
          </cell>
        </row>
        <row r="1094">
          <cell r="O1094">
            <v>105</v>
          </cell>
        </row>
        <row r="1094">
          <cell r="Z1094">
            <v>899.325</v>
          </cell>
        </row>
        <row r="1095">
          <cell r="A1095">
            <v>1090</v>
          </cell>
          <cell r="B1095" t="str">
            <v>1710090301</v>
          </cell>
        </row>
        <row r="1095">
          <cell r="D1095" t="str">
            <v>澳标花洒头</v>
          </cell>
          <cell r="E1095" t="str">
            <v>美业ARB1067</v>
          </cell>
        </row>
        <row r="1095">
          <cell r="G1095" t="str">
            <v>个</v>
          </cell>
        </row>
        <row r="1095">
          <cell r="I1095">
            <v>2</v>
          </cell>
          <cell r="J1095">
            <v>1701.07</v>
          </cell>
        </row>
        <row r="1095">
          <cell r="O1095">
            <v>2</v>
          </cell>
        </row>
        <row r="1095">
          <cell r="Z1095">
            <v>170.107</v>
          </cell>
        </row>
        <row r="1096">
          <cell r="A1096">
            <v>1091</v>
          </cell>
          <cell r="B1096" t="str">
            <v>1710090302</v>
          </cell>
        </row>
        <row r="1096">
          <cell r="D1096" t="str">
            <v>澳标花洒连接杆</v>
          </cell>
          <cell r="E1096" t="str">
            <v>美业ARY015B</v>
          </cell>
        </row>
        <row r="1096">
          <cell r="G1096" t="str">
            <v>个</v>
          </cell>
        </row>
        <row r="1096">
          <cell r="I1096">
            <v>3</v>
          </cell>
          <cell r="J1096">
            <v>270</v>
          </cell>
        </row>
        <row r="1096">
          <cell r="O1096">
            <v>3</v>
          </cell>
        </row>
        <row r="1096">
          <cell r="Z1096">
            <v>27</v>
          </cell>
        </row>
        <row r="1097">
          <cell r="A1097">
            <v>1092</v>
          </cell>
          <cell r="B1097" t="str">
            <v>1710090303</v>
          </cell>
        </row>
        <row r="1097">
          <cell r="D1097" t="str">
            <v>小花洒</v>
          </cell>
          <cell r="E1097" t="str">
            <v>格菲</v>
          </cell>
        </row>
        <row r="1097">
          <cell r="G1097" t="str">
            <v>个</v>
          </cell>
        </row>
        <row r="1097">
          <cell r="I1097">
            <v>2</v>
          </cell>
          <cell r="J1097">
            <v>68.38</v>
          </cell>
        </row>
        <row r="1097">
          <cell r="O1097">
            <v>2</v>
          </cell>
        </row>
        <row r="1097">
          <cell r="Z1097">
            <v>6.838</v>
          </cell>
        </row>
        <row r="1098">
          <cell r="A1098">
            <v>1093</v>
          </cell>
          <cell r="B1098" t="str">
            <v>1710090304</v>
          </cell>
        </row>
        <row r="1098">
          <cell r="D1098" t="str">
            <v>花洒</v>
          </cell>
          <cell r="E1098" t="str">
            <v>铜</v>
          </cell>
        </row>
        <row r="1098">
          <cell r="G1098" t="str">
            <v>个</v>
          </cell>
        </row>
        <row r="1098">
          <cell r="I1098">
            <v>1</v>
          </cell>
          <cell r="J1098">
            <v>172.3</v>
          </cell>
        </row>
        <row r="1098">
          <cell r="O1098">
            <v>1</v>
          </cell>
        </row>
        <row r="1098">
          <cell r="Z1098">
            <v>17.23</v>
          </cell>
        </row>
        <row r="1099">
          <cell r="A1099">
            <v>1094</v>
          </cell>
          <cell r="B1099" t="str">
            <v>1710090401</v>
          </cell>
        </row>
        <row r="1099">
          <cell r="D1099" t="str">
            <v>澳标下水道口</v>
          </cell>
          <cell r="E1099" t="str">
            <v>美业40㎜</v>
          </cell>
        </row>
        <row r="1099">
          <cell r="G1099" t="str">
            <v>个</v>
          </cell>
        </row>
        <row r="1099">
          <cell r="I1099">
            <v>13</v>
          </cell>
          <cell r="J1099">
            <v>525</v>
          </cell>
        </row>
        <row r="1099">
          <cell r="O1099">
            <v>13</v>
          </cell>
        </row>
        <row r="1099">
          <cell r="Z1099">
            <v>52.4999995</v>
          </cell>
        </row>
        <row r="1100">
          <cell r="A1100">
            <v>1095</v>
          </cell>
          <cell r="B1100" t="str">
            <v>1710090403</v>
          </cell>
        </row>
        <row r="1100">
          <cell r="D1100" t="str">
            <v>高级不锈钢地漏</v>
          </cell>
          <cell r="E1100" t="str">
            <v>福有；992B</v>
          </cell>
        </row>
        <row r="1100">
          <cell r="G1100" t="str">
            <v>个</v>
          </cell>
        </row>
        <row r="1100">
          <cell r="I1100">
            <v>3</v>
          </cell>
          <cell r="J1100">
            <v>75</v>
          </cell>
        </row>
        <row r="1100">
          <cell r="O1100">
            <v>3</v>
          </cell>
        </row>
        <row r="1100">
          <cell r="Z1100">
            <v>7.5</v>
          </cell>
        </row>
        <row r="1101">
          <cell r="A1101">
            <v>1096</v>
          </cell>
          <cell r="B1101" t="str">
            <v>1710090410</v>
          </cell>
        </row>
        <row r="1101">
          <cell r="D1101" t="str">
            <v>不锈钢地漏</v>
          </cell>
          <cell r="E1101" t="str">
            <v>100*100</v>
          </cell>
        </row>
        <row r="1101">
          <cell r="G1101" t="str">
            <v>个</v>
          </cell>
        </row>
        <row r="1101">
          <cell r="I1101">
            <v>28</v>
          </cell>
          <cell r="J1101">
            <v>1209.21</v>
          </cell>
        </row>
        <row r="1101">
          <cell r="O1101">
            <v>25</v>
          </cell>
        </row>
        <row r="1101">
          <cell r="Z1101">
            <v>107.9651775</v>
          </cell>
        </row>
        <row r="1102">
          <cell r="A1102">
            <v>1097</v>
          </cell>
          <cell r="B1102" t="str">
            <v>1710090411</v>
          </cell>
        </row>
        <row r="1102">
          <cell r="D1102" t="str">
            <v>PVC地漏</v>
          </cell>
          <cell r="E1102" t="str">
            <v>国标100*100</v>
          </cell>
        </row>
        <row r="1102">
          <cell r="G1102" t="str">
            <v>个</v>
          </cell>
        </row>
        <row r="1102">
          <cell r="I1102">
            <v>8</v>
          </cell>
          <cell r="J1102">
            <v>136.75</v>
          </cell>
        </row>
        <row r="1102">
          <cell r="O1102">
            <v>2</v>
          </cell>
        </row>
        <row r="1102">
          <cell r="Z1102">
            <v>3.41875</v>
          </cell>
        </row>
        <row r="1103">
          <cell r="A1103">
            <v>1098</v>
          </cell>
          <cell r="B1103" t="str">
            <v>1710090414</v>
          </cell>
        </row>
        <row r="1103">
          <cell r="D1103" t="str">
            <v>地漏</v>
          </cell>
          <cell r="E1103" t="str">
            <v>澳标</v>
          </cell>
        </row>
        <row r="1103">
          <cell r="G1103" t="str">
            <v>个</v>
          </cell>
        </row>
        <row r="1103">
          <cell r="I1103">
            <v>10</v>
          </cell>
          <cell r="J1103">
            <v>773.38</v>
          </cell>
        </row>
        <row r="1103">
          <cell r="O1103">
            <v>10</v>
          </cell>
        </row>
        <row r="1103">
          <cell r="Z1103">
            <v>77.338</v>
          </cell>
        </row>
        <row r="1104">
          <cell r="A1104">
            <v>1099</v>
          </cell>
          <cell r="B1104" t="str">
            <v>1710090415</v>
          </cell>
        </row>
        <row r="1104">
          <cell r="D1104" t="str">
            <v>菜盆下水器</v>
          </cell>
          <cell r="E1104" t="str">
            <v>澳标</v>
          </cell>
        </row>
        <row r="1104">
          <cell r="G1104" t="str">
            <v>套</v>
          </cell>
        </row>
        <row r="1104">
          <cell r="I1104">
            <v>2</v>
          </cell>
          <cell r="J1104">
            <v>45.3</v>
          </cell>
        </row>
        <row r="1104">
          <cell r="O1104">
            <v>2</v>
          </cell>
        </row>
        <row r="1104">
          <cell r="Z1104">
            <v>4.53</v>
          </cell>
        </row>
        <row r="1105">
          <cell r="A1105">
            <v>1100</v>
          </cell>
          <cell r="B1105" t="str">
            <v>1710090419</v>
          </cell>
        </row>
        <row r="1105">
          <cell r="D1105" t="str">
            <v>PVC地漏</v>
          </cell>
          <cell r="E1105" t="str">
            <v>50mm</v>
          </cell>
        </row>
        <row r="1105">
          <cell r="G1105" t="str">
            <v>件</v>
          </cell>
        </row>
        <row r="1105">
          <cell r="I1105">
            <v>2</v>
          </cell>
          <cell r="J1105">
            <v>7.96</v>
          </cell>
        </row>
        <row r="1105">
          <cell r="O1105">
            <v>2</v>
          </cell>
        </row>
        <row r="1105">
          <cell r="Z1105">
            <v>0.796</v>
          </cell>
        </row>
        <row r="1106">
          <cell r="A1106">
            <v>1101</v>
          </cell>
          <cell r="B1106" t="str">
            <v>1710090502</v>
          </cell>
        </row>
        <row r="1106">
          <cell r="D1106" t="str">
            <v>浴缸</v>
          </cell>
          <cell r="E1106" t="str">
            <v>澳标</v>
          </cell>
        </row>
        <row r="1106">
          <cell r="G1106" t="str">
            <v>件</v>
          </cell>
        </row>
        <row r="1106">
          <cell r="I1106">
            <v>1</v>
          </cell>
          <cell r="J1106">
            <v>1606</v>
          </cell>
        </row>
        <row r="1106">
          <cell r="O1106">
            <v>1</v>
          </cell>
        </row>
        <row r="1106">
          <cell r="Z1106">
            <v>160.6</v>
          </cell>
        </row>
        <row r="1107">
          <cell r="A1107">
            <v>1102</v>
          </cell>
          <cell r="B1107" t="str">
            <v>1710099907</v>
          </cell>
        </row>
        <row r="1107">
          <cell r="D1107" t="str">
            <v>手纸盒</v>
          </cell>
        </row>
        <row r="1107">
          <cell r="G1107" t="str">
            <v>个</v>
          </cell>
        </row>
        <row r="1107">
          <cell r="I1107">
            <v>8</v>
          </cell>
          <cell r="J1107">
            <v>464.61</v>
          </cell>
        </row>
        <row r="1107">
          <cell r="O1107">
            <v>8</v>
          </cell>
        </row>
        <row r="1107">
          <cell r="Z1107">
            <v>46.461</v>
          </cell>
        </row>
        <row r="1108">
          <cell r="A1108">
            <v>1103</v>
          </cell>
          <cell r="B1108" t="str">
            <v>1710099908</v>
          </cell>
        </row>
        <row r="1108">
          <cell r="D1108" t="str">
            <v>排气扇风帽</v>
          </cell>
        </row>
        <row r="1108">
          <cell r="G1108" t="str">
            <v>个</v>
          </cell>
        </row>
        <row r="1108">
          <cell r="I1108">
            <v>3</v>
          </cell>
          <cell r="J1108">
            <v>126.73</v>
          </cell>
        </row>
        <row r="1108">
          <cell r="O1108">
            <v>3</v>
          </cell>
        </row>
        <row r="1108">
          <cell r="Z1108">
            <v>12.6729999</v>
          </cell>
        </row>
        <row r="1109">
          <cell r="A1109">
            <v>1104</v>
          </cell>
          <cell r="B1109" t="str">
            <v>1710099916</v>
          </cell>
        </row>
        <row r="1109">
          <cell r="D1109" t="str">
            <v>毛巾架</v>
          </cell>
        </row>
        <row r="1109">
          <cell r="G1109" t="str">
            <v>件</v>
          </cell>
        </row>
        <row r="1109">
          <cell r="I1109">
            <v>11</v>
          </cell>
          <cell r="J1109">
            <v>479.97</v>
          </cell>
        </row>
        <row r="1109">
          <cell r="O1109">
            <v>0</v>
          </cell>
        </row>
        <row r="1109">
          <cell r="Z1109">
            <v>0</v>
          </cell>
        </row>
        <row r="1110">
          <cell r="A1110">
            <v>1105</v>
          </cell>
          <cell r="B1110" t="str">
            <v>1710099917</v>
          </cell>
        </row>
        <row r="1110">
          <cell r="D1110" t="str">
            <v>卫生间隔断</v>
          </cell>
        </row>
        <row r="1110">
          <cell r="G1110" t="str">
            <v>套</v>
          </cell>
        </row>
        <row r="1110">
          <cell r="I1110">
            <v>3</v>
          </cell>
          <cell r="J1110">
            <v>1893.2</v>
          </cell>
        </row>
        <row r="1110">
          <cell r="O1110">
            <v>9</v>
          </cell>
        </row>
        <row r="1110">
          <cell r="Z1110">
            <v>567.9600003</v>
          </cell>
        </row>
        <row r="1111">
          <cell r="A1111">
            <v>1106</v>
          </cell>
          <cell r="B1111" t="str">
            <v>1710099922</v>
          </cell>
        </row>
        <row r="1111">
          <cell r="D1111" t="str">
            <v>挂盆装饰帽</v>
          </cell>
        </row>
        <row r="1111">
          <cell r="G1111" t="str">
            <v>件</v>
          </cell>
        </row>
        <row r="1111">
          <cell r="I1111">
            <v>83</v>
          </cell>
          <cell r="J1111">
            <v>104.71</v>
          </cell>
        </row>
        <row r="1111">
          <cell r="O1111">
            <v>83</v>
          </cell>
        </row>
        <row r="1111">
          <cell r="Z1111">
            <v>10.4709978</v>
          </cell>
        </row>
        <row r="1112">
          <cell r="A1112">
            <v>1107</v>
          </cell>
          <cell r="B1112" t="str">
            <v>1710099924</v>
          </cell>
        </row>
        <row r="1112">
          <cell r="D1112" t="str">
            <v>手纸架</v>
          </cell>
        </row>
        <row r="1112">
          <cell r="G1112" t="str">
            <v>件</v>
          </cell>
        </row>
        <row r="1112">
          <cell r="I1112">
            <v>2</v>
          </cell>
          <cell r="J1112">
            <v>143.71</v>
          </cell>
        </row>
        <row r="1112">
          <cell r="O1112">
            <v>2</v>
          </cell>
        </row>
        <row r="1112">
          <cell r="Z1112">
            <v>14.371</v>
          </cell>
        </row>
        <row r="1113">
          <cell r="A1113">
            <v>1108</v>
          </cell>
          <cell r="B1113" t="str">
            <v>1710099925</v>
          </cell>
        </row>
        <row r="1113">
          <cell r="D1113" t="str">
            <v>毛巾环</v>
          </cell>
        </row>
        <row r="1113">
          <cell r="G1113" t="str">
            <v>件</v>
          </cell>
        </row>
        <row r="1113">
          <cell r="I1113">
            <v>1</v>
          </cell>
          <cell r="J1113">
            <v>43.95</v>
          </cell>
        </row>
        <row r="1113">
          <cell r="O1113">
            <v>1</v>
          </cell>
        </row>
        <row r="1113">
          <cell r="Z1113">
            <v>4.395</v>
          </cell>
        </row>
        <row r="1114">
          <cell r="A1114">
            <v>1109</v>
          </cell>
          <cell r="B1114" t="str">
            <v>1710100002</v>
          </cell>
        </row>
        <row r="1114">
          <cell r="D1114" t="str">
            <v>木塑地板</v>
          </cell>
          <cell r="E1114" t="str">
            <v>乌金木 140*30</v>
          </cell>
        </row>
        <row r="1114">
          <cell r="G1114" t="str">
            <v>平方米</v>
          </cell>
        </row>
        <row r="1114">
          <cell r="I1114">
            <v>20</v>
          </cell>
          <cell r="J1114">
            <v>2106.97</v>
          </cell>
        </row>
        <row r="1114">
          <cell r="O1114">
            <v>20</v>
          </cell>
        </row>
        <row r="1114">
          <cell r="Z1114">
            <v>210.697</v>
          </cell>
        </row>
        <row r="1115">
          <cell r="A1115">
            <v>1110</v>
          </cell>
          <cell r="B1115" t="str">
            <v>1710100005</v>
          </cell>
        </row>
        <row r="1115">
          <cell r="D1115" t="str">
            <v>木塑墙板</v>
          </cell>
        </row>
        <row r="1115">
          <cell r="G1115" t="str">
            <v>平方米</v>
          </cell>
        </row>
        <row r="1115">
          <cell r="I1115">
            <v>121.132</v>
          </cell>
          <cell r="J1115">
            <v>3797.23</v>
          </cell>
        </row>
        <row r="1115">
          <cell r="O1115">
            <v>121.132</v>
          </cell>
        </row>
        <row r="1115">
          <cell r="Z1115">
            <v>379.7229946576</v>
          </cell>
        </row>
        <row r="1116">
          <cell r="A1116">
            <v>1111</v>
          </cell>
          <cell r="B1116" t="str">
            <v>1710100006</v>
          </cell>
        </row>
        <row r="1116">
          <cell r="D1116" t="str">
            <v>生态木吊顶</v>
          </cell>
          <cell r="E1116" t="str">
            <v>50*60</v>
          </cell>
        </row>
        <row r="1116">
          <cell r="G1116" t="str">
            <v>米</v>
          </cell>
        </row>
        <row r="1116">
          <cell r="I1116">
            <v>252</v>
          </cell>
          <cell r="J1116">
            <v>1944.89</v>
          </cell>
        </row>
        <row r="1116">
          <cell r="O1116">
            <v>252</v>
          </cell>
        </row>
        <row r="1116">
          <cell r="Z1116">
            <v>194.4889884</v>
          </cell>
        </row>
        <row r="1117">
          <cell r="A1117">
            <v>1112</v>
          </cell>
          <cell r="B1117" t="str">
            <v>1710100007</v>
          </cell>
        </row>
        <row r="1117">
          <cell r="D1117" t="str">
            <v>快装板</v>
          </cell>
        </row>
        <row r="1117">
          <cell r="G1117" t="str">
            <v>平方米</v>
          </cell>
        </row>
        <row r="1117">
          <cell r="I1117">
            <v>14.36</v>
          </cell>
          <cell r="J1117">
            <v>742.5</v>
          </cell>
        </row>
        <row r="1117">
          <cell r="O1117">
            <v>14.36</v>
          </cell>
        </row>
        <row r="1117">
          <cell r="Z1117">
            <v>74.249999808</v>
          </cell>
        </row>
        <row r="1118">
          <cell r="A1118">
            <v>1113</v>
          </cell>
          <cell r="B1118" t="str">
            <v>1710100008</v>
          </cell>
        </row>
        <row r="1118">
          <cell r="D1118" t="str">
            <v>木塑地板</v>
          </cell>
        </row>
        <row r="1118">
          <cell r="G1118" t="str">
            <v>平方米</v>
          </cell>
        </row>
        <row r="1118">
          <cell r="I1118">
            <v>28</v>
          </cell>
          <cell r="J1118">
            <v>1386.41</v>
          </cell>
        </row>
        <row r="1118">
          <cell r="O1118">
            <v>28</v>
          </cell>
        </row>
        <row r="1118">
          <cell r="Z1118">
            <v>138.6410004</v>
          </cell>
        </row>
        <row r="1119">
          <cell r="A1119">
            <v>1114</v>
          </cell>
          <cell r="B1119" t="str">
            <v>1710101004</v>
          </cell>
        </row>
        <row r="1119">
          <cell r="D1119" t="str">
            <v>欧松板</v>
          </cell>
          <cell r="E1119" t="str">
            <v>18mm</v>
          </cell>
        </row>
        <row r="1119">
          <cell r="G1119" t="str">
            <v>平方米</v>
          </cell>
        </row>
        <row r="1119">
          <cell r="I1119">
            <v>2.88</v>
          </cell>
          <cell r="J1119">
            <v>148.17</v>
          </cell>
        </row>
        <row r="1119">
          <cell r="O1119">
            <v>0</v>
          </cell>
        </row>
        <row r="1119">
          <cell r="Z1119">
            <v>0</v>
          </cell>
        </row>
        <row r="1120">
          <cell r="A1120">
            <v>1115</v>
          </cell>
          <cell r="B1120" t="str">
            <v>1710101005</v>
          </cell>
        </row>
        <row r="1120">
          <cell r="D1120" t="str">
            <v>欧松板</v>
          </cell>
          <cell r="E1120" t="str">
            <v>25mm</v>
          </cell>
        </row>
        <row r="1120">
          <cell r="G1120" t="str">
            <v>平方米</v>
          </cell>
        </row>
        <row r="1120">
          <cell r="I1120">
            <v>5.8732</v>
          </cell>
          <cell r="J1120">
            <v>395.96</v>
          </cell>
        </row>
        <row r="1120">
          <cell r="O1120">
            <v>0</v>
          </cell>
        </row>
        <row r="1120">
          <cell r="Z1120">
            <v>0</v>
          </cell>
        </row>
        <row r="1121">
          <cell r="A1121">
            <v>1116</v>
          </cell>
          <cell r="B1121" t="str">
            <v>1710102001</v>
          </cell>
        </row>
        <row r="1121">
          <cell r="D1121" t="str">
            <v>铝塑板</v>
          </cell>
        </row>
        <row r="1121">
          <cell r="G1121" t="str">
            <v>平方米</v>
          </cell>
        </row>
        <row r="1121">
          <cell r="I1121">
            <v>11.52</v>
          </cell>
          <cell r="J1121">
            <v>764.6</v>
          </cell>
        </row>
        <row r="1121">
          <cell r="O1121">
            <v>11.52</v>
          </cell>
        </row>
        <row r="1121">
          <cell r="Z1121">
            <v>76.460000256</v>
          </cell>
        </row>
        <row r="1122">
          <cell r="A1122">
            <v>1117</v>
          </cell>
          <cell r="B1122" t="str">
            <v>1710103004</v>
          </cell>
        </row>
        <row r="1122">
          <cell r="D1122" t="str">
            <v>内墙松木扣板</v>
          </cell>
          <cell r="E1122" t="str">
            <v>12mm</v>
          </cell>
        </row>
        <row r="1122">
          <cell r="G1122" t="str">
            <v>平方米</v>
          </cell>
        </row>
        <row r="1122">
          <cell r="I1122">
            <v>4.8</v>
          </cell>
          <cell r="J1122">
            <v>278.11</v>
          </cell>
        </row>
        <row r="1122">
          <cell r="O1122">
            <v>0</v>
          </cell>
        </row>
        <row r="1122">
          <cell r="Z1122">
            <v>0</v>
          </cell>
        </row>
        <row r="1123">
          <cell r="A1123">
            <v>1118</v>
          </cell>
          <cell r="B1123" t="str">
            <v>1710103005</v>
          </cell>
        </row>
        <row r="1123">
          <cell r="D1123" t="str">
            <v>樟子松防腐木</v>
          </cell>
        </row>
        <row r="1123">
          <cell r="G1123" t="str">
            <v>立方米</v>
          </cell>
        </row>
        <row r="1123">
          <cell r="I1123">
            <v>0.4789</v>
          </cell>
          <cell r="J1123">
            <v>1029.43</v>
          </cell>
        </row>
        <row r="1123">
          <cell r="O1123">
            <v>0.4789</v>
          </cell>
        </row>
        <row r="1123">
          <cell r="Z1123">
            <v>102.94300001504</v>
          </cell>
        </row>
        <row r="1124">
          <cell r="A1124">
            <v>1119</v>
          </cell>
          <cell r="B1124" t="str">
            <v>1710106001</v>
          </cell>
        </row>
        <row r="1124">
          <cell r="D1124" t="str">
            <v>PVC集成吊顶</v>
          </cell>
          <cell r="E1124" t="str">
            <v>白色</v>
          </cell>
        </row>
        <row r="1124">
          <cell r="G1124" t="str">
            <v>平方米</v>
          </cell>
        </row>
        <row r="1124">
          <cell r="I1124">
            <v>66.62</v>
          </cell>
          <cell r="J1124">
            <v>4188.84</v>
          </cell>
        </row>
        <row r="1124">
          <cell r="O1124">
            <v>66.62</v>
          </cell>
        </row>
        <row r="1124">
          <cell r="Z1124">
            <v>418.884002468</v>
          </cell>
        </row>
        <row r="1125">
          <cell r="A1125">
            <v>1120</v>
          </cell>
          <cell r="B1125" t="str">
            <v>1710106002</v>
          </cell>
        </row>
        <row r="1125">
          <cell r="D1125" t="str">
            <v>集成吊顶</v>
          </cell>
          <cell r="E1125" t="str">
            <v>铝扣板</v>
          </cell>
        </row>
        <row r="1125">
          <cell r="G1125" t="str">
            <v>平方米</v>
          </cell>
        </row>
        <row r="1125">
          <cell r="I1125">
            <v>64.3</v>
          </cell>
          <cell r="J1125">
            <v>6351.57</v>
          </cell>
        </row>
        <row r="1125">
          <cell r="O1125">
            <v>64.3</v>
          </cell>
        </row>
        <row r="1125">
          <cell r="Z1125">
            <v>635.15700107</v>
          </cell>
        </row>
        <row r="1126">
          <cell r="A1126">
            <v>1121</v>
          </cell>
          <cell r="B1126" t="str">
            <v>1710106003</v>
          </cell>
        </row>
        <row r="1126">
          <cell r="D1126" t="str">
            <v>矿棉板</v>
          </cell>
        </row>
        <row r="1126">
          <cell r="G1126" t="str">
            <v>平方米</v>
          </cell>
        </row>
        <row r="1126">
          <cell r="I1126">
            <v>410.62</v>
          </cell>
          <cell r="J1126">
            <v>23414.67</v>
          </cell>
        </row>
        <row r="1126">
          <cell r="O1126">
            <v>410.62</v>
          </cell>
        </row>
        <row r="1126">
          <cell r="Z1126">
            <v>2341.467010764</v>
          </cell>
        </row>
        <row r="1127">
          <cell r="A1127">
            <v>1122</v>
          </cell>
          <cell r="B1127" t="str">
            <v>1710106092</v>
          </cell>
        </row>
        <row r="1127">
          <cell r="D1127" t="str">
            <v>生态木吊顶龙骨</v>
          </cell>
        </row>
        <row r="1127">
          <cell r="G1127" t="str">
            <v>米</v>
          </cell>
        </row>
        <row r="1127">
          <cell r="I1127">
            <v>30</v>
          </cell>
          <cell r="J1127">
            <v>305.06</v>
          </cell>
        </row>
        <row r="1127">
          <cell r="O1127">
            <v>30</v>
          </cell>
        </row>
        <row r="1127">
          <cell r="Z1127">
            <v>30.506001</v>
          </cell>
        </row>
        <row r="1128">
          <cell r="A1128">
            <v>1123</v>
          </cell>
          <cell r="B1128" t="str">
            <v>1710107001</v>
          </cell>
        </row>
        <row r="1128">
          <cell r="D1128" t="str">
            <v>纤维水泥外墙装饰板</v>
          </cell>
          <cell r="E1128" t="str">
            <v>3000*210*8</v>
          </cell>
        </row>
        <row r="1128">
          <cell r="G1128" t="str">
            <v>张</v>
          </cell>
        </row>
        <row r="1128">
          <cell r="I1128">
            <v>116</v>
          </cell>
          <cell r="J1128">
            <v>1761.97</v>
          </cell>
        </row>
        <row r="1128">
          <cell r="O1128">
            <v>0</v>
          </cell>
        </row>
        <row r="1128">
          <cell r="Z1128">
            <v>0</v>
          </cell>
        </row>
        <row r="1129">
          <cell r="A1129">
            <v>1124</v>
          </cell>
          <cell r="B1129" t="str">
            <v>1710107002</v>
          </cell>
        </row>
        <row r="1129">
          <cell r="D1129" t="str">
            <v>纤维水泥外墙装饰板</v>
          </cell>
          <cell r="E1129" t="str">
            <v>木纹 3000*210*8</v>
          </cell>
        </row>
        <row r="1129">
          <cell r="G1129" t="str">
            <v>张</v>
          </cell>
        </row>
        <row r="1129">
          <cell r="I1129">
            <v>36</v>
          </cell>
          <cell r="J1129">
            <v>1440</v>
          </cell>
        </row>
        <row r="1129">
          <cell r="O1129">
            <v>0</v>
          </cell>
        </row>
        <row r="1129">
          <cell r="Z1129">
            <v>0</v>
          </cell>
        </row>
        <row r="1130">
          <cell r="A1130">
            <v>1125</v>
          </cell>
          <cell r="B1130" t="str">
            <v>1710107003</v>
          </cell>
        </row>
        <row r="1130">
          <cell r="D1130" t="str">
            <v>彩色纤维水泥板</v>
          </cell>
          <cell r="E1130" t="str">
            <v>2440*1220*8</v>
          </cell>
        </row>
        <row r="1130">
          <cell r="G1130" t="str">
            <v>平方米</v>
          </cell>
        </row>
        <row r="1130">
          <cell r="I1130">
            <v>35.7604</v>
          </cell>
          <cell r="J1130">
            <v>1360.65</v>
          </cell>
        </row>
        <row r="1130">
          <cell r="O1130">
            <v>35.7604</v>
          </cell>
        </row>
        <row r="1130">
          <cell r="Z1130">
            <v>136.06499985884</v>
          </cell>
        </row>
        <row r="1131">
          <cell r="A1131">
            <v>1126</v>
          </cell>
          <cell r="B1131" t="str">
            <v>1710107004</v>
          </cell>
        </row>
        <row r="1131">
          <cell r="D1131" t="str">
            <v>披叠板</v>
          </cell>
        </row>
        <row r="1131">
          <cell r="G1131" t="str">
            <v>件</v>
          </cell>
        </row>
        <row r="1131">
          <cell r="I1131">
            <v>49</v>
          </cell>
          <cell r="J1131">
            <v>693.8</v>
          </cell>
        </row>
        <row r="1131">
          <cell r="O1131">
            <v>49</v>
          </cell>
        </row>
        <row r="1131">
          <cell r="Z1131">
            <v>69.3800016</v>
          </cell>
        </row>
        <row r="1132">
          <cell r="A1132">
            <v>1127</v>
          </cell>
          <cell r="B1132" t="str">
            <v>1710109008</v>
          </cell>
        </row>
        <row r="1132">
          <cell r="D1132" t="str">
            <v>嵌缝带</v>
          </cell>
          <cell r="E1132" t="str">
            <v>立邦</v>
          </cell>
        </row>
        <row r="1132">
          <cell r="G1132" t="str">
            <v>卷</v>
          </cell>
        </row>
        <row r="1132">
          <cell r="I1132">
            <v>8</v>
          </cell>
          <cell r="J1132">
            <v>359.77</v>
          </cell>
        </row>
        <row r="1132">
          <cell r="O1132">
            <v>8</v>
          </cell>
        </row>
        <row r="1132">
          <cell r="Z1132">
            <v>35.977</v>
          </cell>
        </row>
        <row r="1133">
          <cell r="A1133">
            <v>1128</v>
          </cell>
          <cell r="B1133" t="str">
            <v>1710109009</v>
          </cell>
        </row>
        <row r="1133">
          <cell r="D1133" t="str">
            <v>嵌缝带</v>
          </cell>
          <cell r="E1133" t="str">
            <v>150mm</v>
          </cell>
        </row>
        <row r="1133">
          <cell r="G1133" t="str">
            <v>卷</v>
          </cell>
        </row>
        <row r="1133">
          <cell r="I1133">
            <v>20</v>
          </cell>
          <cell r="J1133">
            <v>53.1</v>
          </cell>
        </row>
        <row r="1133">
          <cell r="O1133">
            <v>20</v>
          </cell>
        </row>
        <row r="1133">
          <cell r="Z1133">
            <v>5.31</v>
          </cell>
        </row>
        <row r="1134">
          <cell r="A1134">
            <v>1129</v>
          </cell>
          <cell r="B1134" t="str">
            <v>1710109010</v>
          </cell>
        </row>
        <row r="1134">
          <cell r="D1134" t="str">
            <v>布嵌缝带</v>
          </cell>
        </row>
        <row r="1134">
          <cell r="G1134" t="str">
            <v>卷</v>
          </cell>
        </row>
        <row r="1134">
          <cell r="I1134">
            <v>50</v>
          </cell>
          <cell r="J1134">
            <v>747.5</v>
          </cell>
        </row>
        <row r="1134">
          <cell r="O1134">
            <v>50</v>
          </cell>
        </row>
        <row r="1134">
          <cell r="Z1134">
            <v>74.75</v>
          </cell>
        </row>
        <row r="1135">
          <cell r="A1135">
            <v>1130</v>
          </cell>
          <cell r="B1135" t="str">
            <v>1710109011</v>
          </cell>
        </row>
        <row r="1135">
          <cell r="D1135" t="str">
            <v>嵌缝带</v>
          </cell>
          <cell r="E1135" t="str">
            <v>可耐福</v>
          </cell>
        </row>
        <row r="1135">
          <cell r="G1135" t="str">
            <v>卷</v>
          </cell>
        </row>
        <row r="1135">
          <cell r="I1135">
            <v>14</v>
          </cell>
          <cell r="J1135">
            <v>175</v>
          </cell>
        </row>
        <row r="1135">
          <cell r="O1135">
            <v>14</v>
          </cell>
        </row>
        <row r="1135">
          <cell r="Z1135">
            <v>17.5</v>
          </cell>
        </row>
        <row r="1136">
          <cell r="A1136">
            <v>1131</v>
          </cell>
          <cell r="B1136" t="str">
            <v>1710109017</v>
          </cell>
        </row>
        <row r="1136">
          <cell r="D1136" t="str">
            <v>三角卡件</v>
          </cell>
        </row>
        <row r="1136">
          <cell r="G1136" t="str">
            <v>个</v>
          </cell>
        </row>
        <row r="1136">
          <cell r="I1136">
            <v>0</v>
          </cell>
          <cell r="J1136">
            <v>1.94</v>
          </cell>
        </row>
        <row r="1136">
          <cell r="O1136">
            <v>0</v>
          </cell>
        </row>
        <row r="1136">
          <cell r="Z1136">
            <v>0</v>
          </cell>
        </row>
        <row r="1137">
          <cell r="A1137">
            <v>1132</v>
          </cell>
          <cell r="B1137" t="str">
            <v>1710109024</v>
          </cell>
        </row>
        <row r="1137">
          <cell r="D1137" t="str">
            <v>集成护墙板</v>
          </cell>
        </row>
        <row r="1137">
          <cell r="G1137" t="str">
            <v>平方米</v>
          </cell>
        </row>
        <row r="1137">
          <cell r="I1137">
            <v>3761.24</v>
          </cell>
          <cell r="J1137">
            <v>166429.04</v>
          </cell>
        </row>
        <row r="1137">
          <cell r="O1137">
            <v>3761.24</v>
          </cell>
        </row>
        <row r="1137">
          <cell r="Z1137">
            <v>16642.9040078</v>
          </cell>
        </row>
        <row r="1138">
          <cell r="A1138">
            <v>1133</v>
          </cell>
          <cell r="B1138" t="str">
            <v>1710109029</v>
          </cell>
        </row>
        <row r="1138">
          <cell r="D1138" t="str">
            <v>金属雕花板阳角件底座</v>
          </cell>
        </row>
        <row r="1138">
          <cell r="G1138" t="str">
            <v>支</v>
          </cell>
        </row>
        <row r="1138">
          <cell r="I1138">
            <v>10</v>
          </cell>
          <cell r="J1138">
            <v>327.44</v>
          </cell>
        </row>
        <row r="1138">
          <cell r="O1138">
            <v>10</v>
          </cell>
        </row>
        <row r="1138">
          <cell r="Z1138">
            <v>32.744</v>
          </cell>
        </row>
        <row r="1139">
          <cell r="A1139">
            <v>1134</v>
          </cell>
          <cell r="B1139" t="str">
            <v>1710109031</v>
          </cell>
        </row>
        <row r="1139">
          <cell r="D1139" t="str">
            <v>金属雕花板阳角件</v>
          </cell>
        </row>
        <row r="1139">
          <cell r="G1139" t="str">
            <v>支</v>
          </cell>
        </row>
        <row r="1139">
          <cell r="I1139">
            <v>2</v>
          </cell>
          <cell r="J1139">
            <v>40.7</v>
          </cell>
        </row>
        <row r="1139">
          <cell r="O1139">
            <v>2</v>
          </cell>
        </row>
        <row r="1139">
          <cell r="Z1139">
            <v>4.07</v>
          </cell>
        </row>
        <row r="1140">
          <cell r="A1140">
            <v>1135</v>
          </cell>
          <cell r="B1140" t="str">
            <v>1710109034</v>
          </cell>
        </row>
        <row r="1140">
          <cell r="D1140" t="str">
            <v>木龙骨</v>
          </cell>
          <cell r="E1140" t="str">
            <v>30*60 </v>
          </cell>
        </row>
        <row r="1140">
          <cell r="G1140" t="str">
            <v>支</v>
          </cell>
        </row>
        <row r="1140">
          <cell r="I1140">
            <v>30</v>
          </cell>
          <cell r="J1140">
            <v>472.57</v>
          </cell>
        </row>
        <row r="1140">
          <cell r="O1140">
            <v>22</v>
          </cell>
        </row>
        <row r="1140">
          <cell r="Z1140">
            <v>34.6551326</v>
          </cell>
        </row>
        <row r="1141">
          <cell r="A1141">
            <v>1136</v>
          </cell>
          <cell r="B1141" t="str">
            <v>1710980002</v>
          </cell>
        </row>
        <row r="1141">
          <cell r="D1141" t="str">
            <v>木工开孔器</v>
          </cell>
          <cell r="E1141" t="str">
            <v>90</v>
          </cell>
        </row>
        <row r="1141">
          <cell r="G1141" t="str">
            <v>件</v>
          </cell>
        </row>
        <row r="1141">
          <cell r="I1141">
            <v>2</v>
          </cell>
          <cell r="J1141">
            <v>16.88</v>
          </cell>
        </row>
        <row r="1141">
          <cell r="O1141">
            <v>2</v>
          </cell>
        </row>
        <row r="1141">
          <cell r="Z1141">
            <v>1.688</v>
          </cell>
        </row>
        <row r="1142">
          <cell r="A1142">
            <v>1137</v>
          </cell>
          <cell r="B1142" t="str">
            <v>1710990002</v>
          </cell>
        </row>
        <row r="1142">
          <cell r="D1142" t="str">
            <v>白乳胶</v>
          </cell>
          <cell r="E1142" t="str">
            <v>普通</v>
          </cell>
        </row>
        <row r="1142">
          <cell r="G1142" t="str">
            <v>公斤（千克）</v>
          </cell>
        </row>
        <row r="1142">
          <cell r="I1142">
            <v>19</v>
          </cell>
          <cell r="J1142">
            <v>901.58</v>
          </cell>
        </row>
        <row r="1142">
          <cell r="O1142">
            <v>19</v>
          </cell>
        </row>
        <row r="1142">
          <cell r="Z1142">
            <v>90.1580001</v>
          </cell>
        </row>
        <row r="1143">
          <cell r="A1143">
            <v>1138</v>
          </cell>
          <cell r="B1143" t="str">
            <v>1710990004</v>
          </cell>
        </row>
        <row r="1143">
          <cell r="D1143" t="str">
            <v>9801胶</v>
          </cell>
          <cell r="E1143" t="str">
            <v>特级</v>
          </cell>
        </row>
        <row r="1143">
          <cell r="G1143" t="str">
            <v>公斤（千克）</v>
          </cell>
        </row>
        <row r="1143">
          <cell r="I1143">
            <v>80</v>
          </cell>
          <cell r="J1143">
            <v>177.33</v>
          </cell>
        </row>
        <row r="1143">
          <cell r="O1143">
            <v>80</v>
          </cell>
        </row>
        <row r="1143">
          <cell r="Z1143">
            <v>17.733</v>
          </cell>
        </row>
        <row r="1144">
          <cell r="A1144">
            <v>1139</v>
          </cell>
          <cell r="B1144" t="str">
            <v>1710990100</v>
          </cell>
        </row>
        <row r="1144">
          <cell r="D1144" t="str">
            <v>瓷砖填缝剂</v>
          </cell>
          <cell r="E1144" t="str">
            <v>德高白色</v>
          </cell>
        </row>
        <row r="1144">
          <cell r="G1144" t="str">
            <v>公斤（千克）</v>
          </cell>
        </row>
        <row r="1144">
          <cell r="I1144">
            <v>0</v>
          </cell>
          <cell r="J1144">
            <v>4.12</v>
          </cell>
        </row>
        <row r="1144">
          <cell r="O1144">
            <v>0</v>
          </cell>
        </row>
        <row r="1144">
          <cell r="Z1144">
            <v>0</v>
          </cell>
        </row>
        <row r="1145">
          <cell r="A1145">
            <v>1140</v>
          </cell>
          <cell r="B1145" t="str">
            <v>1710990204</v>
          </cell>
        </row>
        <row r="1145">
          <cell r="D1145" t="str">
            <v>免胶石膏粉</v>
          </cell>
        </row>
        <row r="1145">
          <cell r="G1145" t="str">
            <v>公斤（千克）</v>
          </cell>
        </row>
        <row r="1145">
          <cell r="I1145">
            <v>35</v>
          </cell>
          <cell r="J1145">
            <v>698.42</v>
          </cell>
        </row>
        <row r="1145">
          <cell r="O1145">
            <v>35</v>
          </cell>
        </row>
        <row r="1145">
          <cell r="Z1145">
            <v>69.8419995</v>
          </cell>
        </row>
        <row r="1146">
          <cell r="A1146">
            <v>1141</v>
          </cell>
          <cell r="B1146" t="str">
            <v>1710990304</v>
          </cell>
        </row>
        <row r="1146">
          <cell r="D1146" t="str">
            <v>瓷砖粘结剂</v>
          </cell>
          <cell r="E1146" t="str">
            <v>柔性</v>
          </cell>
        </row>
        <row r="1146">
          <cell r="G1146" t="str">
            <v>公斤（千克）</v>
          </cell>
        </row>
        <row r="1146">
          <cell r="I1146">
            <v>0</v>
          </cell>
          <cell r="J1146">
            <v>18.76</v>
          </cell>
        </row>
        <row r="1146">
          <cell r="O1146">
            <v>0</v>
          </cell>
        </row>
        <row r="1146">
          <cell r="Z1146">
            <v>0</v>
          </cell>
        </row>
        <row r="1147">
          <cell r="A1147">
            <v>1142</v>
          </cell>
          <cell r="B1147" t="str">
            <v>1720011001</v>
          </cell>
        </row>
        <row r="1147">
          <cell r="D1147" t="str">
            <v>钢木门</v>
          </cell>
        </row>
        <row r="1147">
          <cell r="G1147" t="str">
            <v>套</v>
          </cell>
        </row>
        <row r="1147">
          <cell r="I1147">
            <v>14</v>
          </cell>
          <cell r="J1147">
            <v>24737.61</v>
          </cell>
        </row>
        <row r="1147">
          <cell r="O1147">
            <v>14</v>
          </cell>
        </row>
        <row r="1147">
          <cell r="Z1147">
            <v>2473.7610002</v>
          </cell>
        </row>
        <row r="1148">
          <cell r="A1148">
            <v>1143</v>
          </cell>
          <cell r="B1148" t="str">
            <v>1720030005</v>
          </cell>
        </row>
        <row r="1148">
          <cell r="D1148" t="str">
            <v>门吸</v>
          </cell>
          <cell r="E1148" t="str">
            <v>壁吸</v>
          </cell>
        </row>
        <row r="1148">
          <cell r="G1148" t="str">
            <v>件</v>
          </cell>
        </row>
        <row r="1148">
          <cell r="I1148">
            <v>9</v>
          </cell>
          <cell r="J1148">
            <v>126.9</v>
          </cell>
        </row>
        <row r="1148">
          <cell r="O1148">
            <v>9</v>
          </cell>
        </row>
        <row r="1148">
          <cell r="Z1148">
            <v>12.69</v>
          </cell>
        </row>
        <row r="1149">
          <cell r="A1149">
            <v>1144</v>
          </cell>
          <cell r="B1149" t="str">
            <v>1720030006</v>
          </cell>
        </row>
        <row r="1149">
          <cell r="D1149" t="str">
            <v>门吸</v>
          </cell>
          <cell r="E1149" t="str">
            <v>地吸</v>
          </cell>
        </row>
        <row r="1149">
          <cell r="G1149" t="str">
            <v>件</v>
          </cell>
        </row>
        <row r="1149">
          <cell r="I1149">
            <v>21</v>
          </cell>
          <cell r="J1149">
            <v>315</v>
          </cell>
        </row>
        <row r="1149">
          <cell r="O1149">
            <v>21</v>
          </cell>
        </row>
        <row r="1149">
          <cell r="Z1149">
            <v>31.5</v>
          </cell>
        </row>
        <row r="1150">
          <cell r="A1150">
            <v>1145</v>
          </cell>
          <cell r="B1150" t="str">
            <v>1720030102</v>
          </cell>
        </row>
        <row r="1150">
          <cell r="D1150" t="str">
            <v>锁舌</v>
          </cell>
        </row>
        <row r="1150">
          <cell r="G1150" t="str">
            <v>个</v>
          </cell>
        </row>
        <row r="1150">
          <cell r="I1150">
            <v>9</v>
          </cell>
          <cell r="J1150">
            <v>95.57</v>
          </cell>
        </row>
        <row r="1150">
          <cell r="O1150">
            <v>9</v>
          </cell>
        </row>
        <row r="1150">
          <cell r="Z1150">
            <v>9.5570001</v>
          </cell>
        </row>
        <row r="1151">
          <cell r="A1151">
            <v>1146</v>
          </cell>
          <cell r="B1151" t="str">
            <v>1730041001</v>
          </cell>
        </row>
        <row r="1151">
          <cell r="D1151" t="str">
            <v>萨博橱柜</v>
          </cell>
          <cell r="E1151" t="str">
            <v>白色-澳洲ANG项目</v>
          </cell>
        </row>
        <row r="1151">
          <cell r="G1151" t="str">
            <v>套</v>
          </cell>
        </row>
        <row r="1151">
          <cell r="I1151">
            <v>1</v>
          </cell>
          <cell r="J1151">
            <v>3000</v>
          </cell>
        </row>
        <row r="1151">
          <cell r="O1151">
            <v>1</v>
          </cell>
        </row>
        <row r="1151">
          <cell r="Z1151">
            <v>300</v>
          </cell>
        </row>
        <row r="1152">
          <cell r="A1152">
            <v>1147</v>
          </cell>
          <cell r="B1152" t="str">
            <v>1730043001</v>
          </cell>
        </row>
        <row r="1152">
          <cell r="D1152" t="str">
            <v>PVC台面艺术盆吊柜</v>
          </cell>
          <cell r="E1152" t="str">
            <v>70cm</v>
          </cell>
        </row>
        <row r="1152">
          <cell r="G1152" t="str">
            <v>套</v>
          </cell>
        </row>
        <row r="1152">
          <cell r="I1152">
            <v>3</v>
          </cell>
          <cell r="J1152">
            <v>2506.57</v>
          </cell>
        </row>
        <row r="1152">
          <cell r="O1152">
            <v>0</v>
          </cell>
        </row>
        <row r="1152">
          <cell r="Z1152">
            <v>0</v>
          </cell>
        </row>
        <row r="1153">
          <cell r="A1153">
            <v>1148</v>
          </cell>
          <cell r="B1153" t="str">
            <v>1730045001</v>
          </cell>
        </row>
        <row r="1153">
          <cell r="D1153" t="str">
            <v>定制卫浴柜</v>
          </cell>
        </row>
        <row r="1153">
          <cell r="G1153" t="str">
            <v>套</v>
          </cell>
        </row>
        <row r="1153">
          <cell r="I1153">
            <v>2</v>
          </cell>
          <cell r="J1153">
            <v>4080.46</v>
          </cell>
        </row>
        <row r="1153">
          <cell r="O1153">
            <v>0</v>
          </cell>
        </row>
        <row r="1153">
          <cell r="Z1153">
            <v>0</v>
          </cell>
        </row>
        <row r="1154">
          <cell r="A1154">
            <v>1149</v>
          </cell>
          <cell r="B1154" t="str">
            <v>1730049003</v>
          </cell>
        </row>
        <row r="1154">
          <cell r="D1154" t="str">
            <v>石英石台面</v>
          </cell>
        </row>
        <row r="1154">
          <cell r="G1154" t="str">
            <v>米</v>
          </cell>
        </row>
        <row r="1154">
          <cell r="I1154">
            <v>4.861</v>
          </cell>
          <cell r="J1154">
            <v>1830.34</v>
          </cell>
        </row>
        <row r="1154">
          <cell r="O1154">
            <v>4.861</v>
          </cell>
        </row>
        <row r="1154">
          <cell r="Z1154">
            <v>183.0339998812</v>
          </cell>
        </row>
        <row r="1155">
          <cell r="A1155">
            <v>1150</v>
          </cell>
          <cell r="B1155" t="str">
            <v>1730075009</v>
          </cell>
        </row>
        <row r="1155">
          <cell r="D1155" t="str">
            <v>玻璃隔断</v>
          </cell>
        </row>
        <row r="1155">
          <cell r="G1155" t="str">
            <v>平方米</v>
          </cell>
        </row>
        <row r="1155">
          <cell r="I1155">
            <v>1</v>
          </cell>
          <cell r="J1155">
            <v>194.17</v>
          </cell>
        </row>
        <row r="1155">
          <cell r="O1155">
            <v>1</v>
          </cell>
        </row>
        <row r="1155">
          <cell r="Z1155">
            <v>19.417</v>
          </cell>
        </row>
        <row r="1156">
          <cell r="A1156">
            <v>1151</v>
          </cell>
          <cell r="B1156" t="str">
            <v>1750010006</v>
          </cell>
        </row>
        <row r="1156">
          <cell r="D1156" t="str">
            <v>自吸膜</v>
          </cell>
        </row>
        <row r="1156">
          <cell r="G1156" t="str">
            <v>件</v>
          </cell>
        </row>
        <row r="1156">
          <cell r="I1156">
            <v>2</v>
          </cell>
          <cell r="J1156">
            <v>191.37</v>
          </cell>
        </row>
        <row r="1156">
          <cell r="O1156">
            <v>2</v>
          </cell>
        </row>
        <row r="1156">
          <cell r="Z1156">
            <v>19.137</v>
          </cell>
        </row>
        <row r="1157">
          <cell r="A1157">
            <v>1152</v>
          </cell>
          <cell r="B1157" t="str">
            <v>1760010100</v>
          </cell>
        </row>
        <row r="1157">
          <cell r="D1157" t="str">
            <v>PP-R外牙弯头</v>
          </cell>
          <cell r="E1157" t="str">
            <v>国标20㎜</v>
          </cell>
        </row>
        <row r="1157">
          <cell r="G1157" t="str">
            <v>个</v>
          </cell>
        </row>
        <row r="1157">
          <cell r="I1157">
            <v>19</v>
          </cell>
          <cell r="J1157">
            <v>173.43</v>
          </cell>
        </row>
        <row r="1157">
          <cell r="O1157">
            <v>19</v>
          </cell>
        </row>
        <row r="1157">
          <cell r="Z1157">
            <v>17.3430005</v>
          </cell>
        </row>
        <row r="1158">
          <cell r="A1158">
            <v>1153</v>
          </cell>
          <cell r="B1158" t="str">
            <v>1760010205</v>
          </cell>
        </row>
        <row r="1158">
          <cell r="D1158" t="str">
            <v>PP-R弯头</v>
          </cell>
          <cell r="E1158" t="str">
            <v>国标40mm</v>
          </cell>
        </row>
        <row r="1158">
          <cell r="G1158" t="str">
            <v>个</v>
          </cell>
        </row>
        <row r="1158">
          <cell r="I1158">
            <v>5</v>
          </cell>
          <cell r="J1158">
            <v>21.52</v>
          </cell>
        </row>
        <row r="1158">
          <cell r="O1158">
            <v>5</v>
          </cell>
        </row>
        <row r="1158">
          <cell r="Z1158">
            <v>2.152</v>
          </cell>
        </row>
        <row r="1159">
          <cell r="A1159">
            <v>1154</v>
          </cell>
          <cell r="B1159" t="str">
            <v>1760010300</v>
          </cell>
        </row>
        <row r="1159">
          <cell r="D1159" t="str">
            <v>PP-R内丝活节</v>
          </cell>
          <cell r="E1159" t="str">
            <v>国标20㎜</v>
          </cell>
        </row>
        <row r="1159">
          <cell r="G1159" t="str">
            <v>个</v>
          </cell>
        </row>
        <row r="1159">
          <cell r="I1159">
            <v>70</v>
          </cell>
          <cell r="J1159">
            <v>628.01</v>
          </cell>
        </row>
        <row r="1159">
          <cell r="O1159">
            <v>70</v>
          </cell>
        </row>
        <row r="1159">
          <cell r="Z1159">
            <v>62.800997</v>
          </cell>
        </row>
        <row r="1160">
          <cell r="A1160">
            <v>1155</v>
          </cell>
          <cell r="B1160" t="str">
            <v>1760010500</v>
          </cell>
        </row>
        <row r="1160">
          <cell r="D1160" t="str">
            <v>PP-R内丝直接</v>
          </cell>
          <cell r="E1160" t="str">
            <v>国标20㎜</v>
          </cell>
        </row>
        <row r="1160">
          <cell r="G1160" t="str">
            <v>个</v>
          </cell>
        </row>
        <row r="1160">
          <cell r="I1160">
            <v>254</v>
          </cell>
          <cell r="J1160">
            <v>910.33</v>
          </cell>
        </row>
        <row r="1160">
          <cell r="O1160">
            <v>254</v>
          </cell>
        </row>
        <row r="1160">
          <cell r="Z1160">
            <v>91.0329904</v>
          </cell>
        </row>
        <row r="1161">
          <cell r="A1161">
            <v>1156</v>
          </cell>
          <cell r="B1161" t="str">
            <v>1760010600</v>
          </cell>
        </row>
        <row r="1161">
          <cell r="D1161" t="str">
            <v>PP-R外牙直接</v>
          </cell>
          <cell r="E1161" t="str">
            <v>国标20㎜</v>
          </cell>
        </row>
        <row r="1161">
          <cell r="G1161" t="str">
            <v>个</v>
          </cell>
        </row>
        <row r="1161">
          <cell r="I1161">
            <v>2</v>
          </cell>
          <cell r="J1161">
            <v>25.95</v>
          </cell>
        </row>
        <row r="1161">
          <cell r="O1161">
            <v>2</v>
          </cell>
        </row>
        <row r="1161">
          <cell r="Z1161">
            <v>2.595</v>
          </cell>
        </row>
        <row r="1162">
          <cell r="A1162">
            <v>1157</v>
          </cell>
          <cell r="B1162" t="str">
            <v>1760010603</v>
          </cell>
        </row>
        <row r="1162">
          <cell r="D1162" t="str">
            <v>PP-R外牙直接</v>
          </cell>
          <cell r="E1162" t="str">
            <v>国标32*1/2</v>
          </cell>
        </row>
        <row r="1162">
          <cell r="G1162" t="str">
            <v>个</v>
          </cell>
        </row>
        <row r="1162">
          <cell r="I1162">
            <v>5</v>
          </cell>
          <cell r="J1162">
            <v>64.1</v>
          </cell>
        </row>
        <row r="1162">
          <cell r="O1162">
            <v>5</v>
          </cell>
        </row>
        <row r="1162">
          <cell r="Z1162">
            <v>6.41</v>
          </cell>
        </row>
        <row r="1163">
          <cell r="A1163">
            <v>1158</v>
          </cell>
          <cell r="B1163" t="str">
            <v>1760010700</v>
          </cell>
        </row>
        <row r="1163">
          <cell r="D1163" t="str">
            <v>PP-R内丝三通</v>
          </cell>
          <cell r="E1163" t="str">
            <v>国标20㎜</v>
          </cell>
        </row>
        <row r="1163">
          <cell r="G1163" t="str">
            <v>个</v>
          </cell>
        </row>
        <row r="1163">
          <cell r="I1163">
            <v>13</v>
          </cell>
          <cell r="J1163">
            <v>59.73</v>
          </cell>
        </row>
        <row r="1163">
          <cell r="O1163">
            <v>11</v>
          </cell>
        </row>
        <row r="1163">
          <cell r="Z1163">
            <v>5.0540765</v>
          </cell>
        </row>
        <row r="1164">
          <cell r="A1164">
            <v>1159</v>
          </cell>
          <cell r="B1164" t="str">
            <v>1760010900</v>
          </cell>
        </row>
        <row r="1164">
          <cell r="D1164" t="str">
            <v>PP-R三通</v>
          </cell>
          <cell r="E1164" t="str">
            <v>国标20mm</v>
          </cell>
        </row>
        <row r="1164">
          <cell r="G1164" t="str">
            <v>个</v>
          </cell>
        </row>
        <row r="1164">
          <cell r="I1164">
            <v>19</v>
          </cell>
          <cell r="J1164">
            <v>20.71</v>
          </cell>
        </row>
        <row r="1164">
          <cell r="O1164">
            <v>19</v>
          </cell>
        </row>
        <row r="1164">
          <cell r="Z1164">
            <v>2.071</v>
          </cell>
        </row>
        <row r="1165">
          <cell r="A1165">
            <v>1160</v>
          </cell>
          <cell r="B1165" t="str">
            <v>1760010901</v>
          </cell>
        </row>
        <row r="1165">
          <cell r="D1165" t="str">
            <v>PP-R三通</v>
          </cell>
          <cell r="E1165" t="str">
            <v>国标25mm*20mm</v>
          </cell>
        </row>
        <row r="1165">
          <cell r="G1165" t="str">
            <v>个</v>
          </cell>
        </row>
        <row r="1165">
          <cell r="I1165">
            <v>28</v>
          </cell>
          <cell r="J1165">
            <v>46.88</v>
          </cell>
        </row>
        <row r="1165">
          <cell r="O1165">
            <v>28</v>
          </cell>
        </row>
        <row r="1165">
          <cell r="Z1165">
            <v>4.6880008</v>
          </cell>
        </row>
        <row r="1166">
          <cell r="A1166">
            <v>1161</v>
          </cell>
          <cell r="B1166" t="str">
            <v>1760010902</v>
          </cell>
        </row>
        <row r="1166">
          <cell r="D1166" t="str">
            <v>PP-R三通</v>
          </cell>
          <cell r="E1166" t="str">
            <v>国标32mm*20mm</v>
          </cell>
        </row>
        <row r="1166">
          <cell r="G1166" t="str">
            <v>个</v>
          </cell>
        </row>
        <row r="1166">
          <cell r="I1166">
            <v>17</v>
          </cell>
          <cell r="J1166">
            <v>49.53</v>
          </cell>
        </row>
        <row r="1166">
          <cell r="O1166">
            <v>13</v>
          </cell>
        </row>
        <row r="1166">
          <cell r="Z1166">
            <v>3.7875877</v>
          </cell>
        </row>
        <row r="1167">
          <cell r="A1167">
            <v>1162</v>
          </cell>
          <cell r="B1167" t="str">
            <v>1760010903</v>
          </cell>
        </row>
        <row r="1167">
          <cell r="D1167" t="str">
            <v>PP-R三通</v>
          </cell>
          <cell r="E1167" t="str">
            <v>国标40*32*40</v>
          </cell>
        </row>
        <row r="1167">
          <cell r="G1167" t="str">
            <v>个</v>
          </cell>
        </row>
        <row r="1167">
          <cell r="I1167">
            <v>25</v>
          </cell>
          <cell r="J1167">
            <v>108.28</v>
          </cell>
        </row>
        <row r="1167">
          <cell r="O1167">
            <v>25</v>
          </cell>
        </row>
        <row r="1167">
          <cell r="Z1167">
            <v>10.828</v>
          </cell>
        </row>
        <row r="1168">
          <cell r="A1168">
            <v>1163</v>
          </cell>
          <cell r="B1168" t="str">
            <v>1760011002</v>
          </cell>
        </row>
        <row r="1168">
          <cell r="D1168" t="str">
            <v>PP-R双活接球阀</v>
          </cell>
          <cell r="E1168" t="str">
            <v>国标32㎜</v>
          </cell>
        </row>
        <row r="1168">
          <cell r="G1168" t="str">
            <v>个</v>
          </cell>
        </row>
        <row r="1168">
          <cell r="I1168">
            <v>2</v>
          </cell>
          <cell r="J1168">
            <v>167.29</v>
          </cell>
        </row>
        <row r="1168">
          <cell r="O1168">
            <v>2</v>
          </cell>
        </row>
        <row r="1168">
          <cell r="Z1168">
            <v>16.729</v>
          </cell>
        </row>
        <row r="1169">
          <cell r="A1169">
            <v>1164</v>
          </cell>
          <cell r="B1169" t="str">
            <v>1760011100</v>
          </cell>
        </row>
        <row r="1169">
          <cell r="D1169" t="str">
            <v>PP-R过桥</v>
          </cell>
          <cell r="E1169" t="str">
            <v>国标20㎜</v>
          </cell>
        </row>
        <row r="1169">
          <cell r="G1169" t="str">
            <v>个</v>
          </cell>
        </row>
        <row r="1169">
          <cell r="I1169">
            <v>25</v>
          </cell>
          <cell r="J1169">
            <v>55</v>
          </cell>
        </row>
        <row r="1169">
          <cell r="O1169">
            <v>23</v>
          </cell>
        </row>
        <row r="1169">
          <cell r="Z1169">
            <v>5.06</v>
          </cell>
        </row>
        <row r="1170">
          <cell r="A1170">
            <v>1165</v>
          </cell>
          <cell r="B1170" t="str">
            <v>1760011102</v>
          </cell>
        </row>
        <row r="1170">
          <cell r="D1170" t="str">
            <v>PP-R过桥</v>
          </cell>
          <cell r="E1170" t="str">
            <v>国标32㎜</v>
          </cell>
        </row>
        <row r="1170">
          <cell r="G1170" t="str">
            <v>个</v>
          </cell>
        </row>
        <row r="1170">
          <cell r="I1170">
            <v>5</v>
          </cell>
          <cell r="J1170">
            <v>25.47</v>
          </cell>
        </row>
        <row r="1170">
          <cell r="O1170">
            <v>5</v>
          </cell>
        </row>
        <row r="1170">
          <cell r="Z1170">
            <v>2.547</v>
          </cell>
        </row>
        <row r="1171">
          <cell r="A1171">
            <v>1166</v>
          </cell>
          <cell r="B1171" t="str">
            <v>1760011201</v>
          </cell>
        </row>
        <row r="1171">
          <cell r="D1171" t="str">
            <v>PP-R直接</v>
          </cell>
          <cell r="E1171" t="str">
            <v>国标25㎜</v>
          </cell>
        </row>
        <row r="1171">
          <cell r="G1171" t="str">
            <v>个</v>
          </cell>
        </row>
        <row r="1171">
          <cell r="I1171">
            <v>12</v>
          </cell>
          <cell r="J1171">
            <v>34.53</v>
          </cell>
        </row>
        <row r="1171">
          <cell r="O1171">
            <v>8</v>
          </cell>
        </row>
        <row r="1171">
          <cell r="Z1171">
            <v>2.302</v>
          </cell>
        </row>
        <row r="1172">
          <cell r="A1172">
            <v>1167</v>
          </cell>
          <cell r="B1172" t="str">
            <v>1760011203</v>
          </cell>
        </row>
        <row r="1172">
          <cell r="D1172" t="str">
            <v>PP-R直接</v>
          </cell>
          <cell r="E1172" t="str">
            <v>国标40㎜</v>
          </cell>
        </row>
        <row r="1172">
          <cell r="G1172" t="str">
            <v>个</v>
          </cell>
        </row>
        <row r="1172">
          <cell r="I1172">
            <v>2</v>
          </cell>
          <cell r="J1172">
            <v>25</v>
          </cell>
        </row>
        <row r="1172">
          <cell r="O1172">
            <v>2</v>
          </cell>
        </row>
        <row r="1172">
          <cell r="Z1172">
            <v>2.5</v>
          </cell>
        </row>
        <row r="1173">
          <cell r="A1173">
            <v>1168</v>
          </cell>
          <cell r="B1173" t="str">
            <v>1760011204</v>
          </cell>
        </row>
        <row r="1173">
          <cell r="D1173" t="str">
            <v>PP-R直接</v>
          </cell>
          <cell r="E1173" t="str">
            <v>国标32*20</v>
          </cell>
        </row>
        <row r="1173">
          <cell r="G1173" t="str">
            <v>个</v>
          </cell>
        </row>
        <row r="1173">
          <cell r="I1173">
            <v>3</v>
          </cell>
          <cell r="J1173">
            <v>6.37</v>
          </cell>
        </row>
        <row r="1173">
          <cell r="O1173">
            <v>3</v>
          </cell>
        </row>
        <row r="1173">
          <cell r="Z1173">
            <v>0.6369999</v>
          </cell>
        </row>
        <row r="1174">
          <cell r="A1174">
            <v>1169</v>
          </cell>
          <cell r="B1174" t="str">
            <v>1760011300</v>
          </cell>
        </row>
        <row r="1174">
          <cell r="D1174" t="str">
            <v>PP-R活接</v>
          </cell>
          <cell r="E1174" t="str">
            <v>国标20㎜</v>
          </cell>
        </row>
        <row r="1174">
          <cell r="G1174" t="str">
            <v>个</v>
          </cell>
        </row>
        <row r="1174">
          <cell r="I1174">
            <v>4</v>
          </cell>
          <cell r="J1174">
            <v>26.83</v>
          </cell>
        </row>
        <row r="1174">
          <cell r="O1174">
            <v>4</v>
          </cell>
        </row>
        <row r="1174">
          <cell r="Z1174">
            <v>2.683</v>
          </cell>
        </row>
        <row r="1175">
          <cell r="A1175">
            <v>1170</v>
          </cell>
          <cell r="B1175" t="str">
            <v>1760011302</v>
          </cell>
        </row>
        <row r="1175">
          <cell r="D1175" t="str">
            <v>PP-R活接</v>
          </cell>
          <cell r="E1175" t="str">
            <v>国标32㎜</v>
          </cell>
        </row>
        <row r="1175">
          <cell r="G1175" t="str">
            <v>个</v>
          </cell>
        </row>
        <row r="1175">
          <cell r="I1175">
            <v>16</v>
          </cell>
          <cell r="J1175">
            <v>57.68</v>
          </cell>
        </row>
        <row r="1175">
          <cell r="O1175">
            <v>16</v>
          </cell>
        </row>
        <row r="1175">
          <cell r="Z1175">
            <v>5.768</v>
          </cell>
        </row>
        <row r="1176">
          <cell r="A1176">
            <v>1171</v>
          </cell>
          <cell r="B1176" t="str">
            <v>1760011303</v>
          </cell>
        </row>
        <row r="1176">
          <cell r="D1176" t="str">
            <v>PP-R活接</v>
          </cell>
          <cell r="E1176" t="str">
            <v>国标40㎜</v>
          </cell>
        </row>
        <row r="1176">
          <cell r="G1176" t="str">
            <v>个</v>
          </cell>
        </row>
        <row r="1176">
          <cell r="I1176">
            <v>1</v>
          </cell>
          <cell r="J1176">
            <v>4</v>
          </cell>
        </row>
        <row r="1176">
          <cell r="O1176">
            <v>1</v>
          </cell>
        </row>
        <row r="1176">
          <cell r="Z1176">
            <v>0.4</v>
          </cell>
        </row>
        <row r="1177">
          <cell r="A1177">
            <v>1172</v>
          </cell>
          <cell r="B1177" t="str">
            <v>1760011700</v>
          </cell>
        </row>
        <row r="1177">
          <cell r="D1177" t="str">
            <v>PP-R管帽</v>
          </cell>
          <cell r="E1177" t="str">
            <v>国标20mm</v>
          </cell>
        </row>
        <row r="1177">
          <cell r="G1177" t="str">
            <v>个</v>
          </cell>
        </row>
        <row r="1177">
          <cell r="I1177">
            <v>16</v>
          </cell>
          <cell r="J1177">
            <v>16.68</v>
          </cell>
        </row>
        <row r="1177">
          <cell r="O1177">
            <v>16</v>
          </cell>
        </row>
        <row r="1177">
          <cell r="Z1177">
            <v>1.668</v>
          </cell>
        </row>
        <row r="1178">
          <cell r="A1178">
            <v>1173</v>
          </cell>
          <cell r="B1178" t="str">
            <v>1760011702</v>
          </cell>
        </row>
        <row r="1178">
          <cell r="D1178" t="str">
            <v>PP-R管</v>
          </cell>
          <cell r="E1178" t="str">
            <v>国标40mm，热水</v>
          </cell>
        </row>
        <row r="1178">
          <cell r="G1178" t="str">
            <v>米</v>
          </cell>
        </row>
        <row r="1178">
          <cell r="I1178">
            <v>8</v>
          </cell>
          <cell r="J1178">
            <v>112.82</v>
          </cell>
        </row>
        <row r="1178">
          <cell r="O1178">
            <v>8</v>
          </cell>
        </row>
        <row r="1178">
          <cell r="Z1178">
            <v>11.282</v>
          </cell>
        </row>
        <row r="1179">
          <cell r="A1179">
            <v>1174</v>
          </cell>
          <cell r="B1179" t="str">
            <v>1760011705</v>
          </cell>
        </row>
        <row r="1179">
          <cell r="D1179" t="str">
            <v>PP-R冷水活接</v>
          </cell>
          <cell r="E1179" t="str">
            <v>国标32mm</v>
          </cell>
        </row>
        <row r="1179">
          <cell r="G1179" t="str">
            <v>件</v>
          </cell>
        </row>
        <row r="1179">
          <cell r="I1179">
            <v>22</v>
          </cell>
          <cell r="J1179">
            <v>66</v>
          </cell>
        </row>
        <row r="1179">
          <cell r="O1179">
            <v>22</v>
          </cell>
        </row>
        <row r="1179">
          <cell r="Z1179">
            <v>6.6</v>
          </cell>
        </row>
        <row r="1180">
          <cell r="A1180">
            <v>1175</v>
          </cell>
          <cell r="B1180" t="str">
            <v>1760011709</v>
          </cell>
        </row>
        <row r="1180">
          <cell r="D1180" t="str">
            <v>PP-R内丝直接</v>
          </cell>
          <cell r="E1180" t="str">
            <v>国标25*3/4</v>
          </cell>
        </row>
        <row r="1180">
          <cell r="G1180" t="str">
            <v>件</v>
          </cell>
        </row>
        <row r="1180">
          <cell r="I1180">
            <v>1</v>
          </cell>
          <cell r="J1180">
            <v>5</v>
          </cell>
        </row>
        <row r="1180">
          <cell r="O1180">
            <v>1</v>
          </cell>
        </row>
        <row r="1180">
          <cell r="Z1180">
            <v>0.5</v>
          </cell>
        </row>
        <row r="1181">
          <cell r="A1181">
            <v>1176</v>
          </cell>
          <cell r="B1181" t="str">
            <v>1760020001</v>
          </cell>
        </row>
        <row r="1181">
          <cell r="D1181" t="str">
            <v>雨水管</v>
          </cell>
          <cell r="E1181" t="str">
            <v>PVC</v>
          </cell>
        </row>
        <row r="1181">
          <cell r="G1181" t="str">
            <v>米</v>
          </cell>
        </row>
        <row r="1181">
          <cell r="I1181">
            <v>24</v>
          </cell>
          <cell r="J1181">
            <v>195.62</v>
          </cell>
        </row>
        <row r="1181">
          <cell r="O1181">
            <v>24</v>
          </cell>
        </row>
        <row r="1181">
          <cell r="Z1181">
            <v>19.5619992</v>
          </cell>
        </row>
        <row r="1182">
          <cell r="A1182">
            <v>1177</v>
          </cell>
          <cell r="B1182" t="str">
            <v>1760020002</v>
          </cell>
        </row>
        <row r="1182">
          <cell r="D1182" t="str">
            <v>雨水斗</v>
          </cell>
          <cell r="E1182" t="str">
            <v>PVC</v>
          </cell>
        </row>
        <row r="1182">
          <cell r="G1182" t="str">
            <v>个</v>
          </cell>
        </row>
        <row r="1182">
          <cell r="I1182">
            <v>25</v>
          </cell>
          <cell r="J1182">
            <v>406.91</v>
          </cell>
        </row>
        <row r="1182">
          <cell r="O1182">
            <v>25</v>
          </cell>
        </row>
        <row r="1182">
          <cell r="Z1182">
            <v>40.691</v>
          </cell>
        </row>
        <row r="1183">
          <cell r="A1183">
            <v>1178</v>
          </cell>
          <cell r="B1183" t="str">
            <v>1760020003</v>
          </cell>
        </row>
        <row r="1183">
          <cell r="D1183" t="str">
            <v>雨水管接口器</v>
          </cell>
          <cell r="E1183" t="str">
            <v>PVC</v>
          </cell>
        </row>
        <row r="1183">
          <cell r="G1183" t="str">
            <v>个</v>
          </cell>
        </row>
        <row r="1183">
          <cell r="I1183">
            <v>4</v>
          </cell>
          <cell r="J1183">
            <v>142.7</v>
          </cell>
        </row>
        <row r="1183">
          <cell r="O1183">
            <v>4</v>
          </cell>
        </row>
        <row r="1183">
          <cell r="Z1183">
            <v>14.27</v>
          </cell>
        </row>
        <row r="1184">
          <cell r="A1184">
            <v>1179</v>
          </cell>
          <cell r="B1184" t="str">
            <v>1760020004</v>
          </cell>
        </row>
        <row r="1184">
          <cell r="D1184" t="str">
            <v>雨水管转向器</v>
          </cell>
          <cell r="E1184" t="str">
            <v>PVC 65°</v>
          </cell>
        </row>
        <row r="1184">
          <cell r="G1184" t="str">
            <v>个</v>
          </cell>
        </row>
        <row r="1184">
          <cell r="I1184">
            <v>18</v>
          </cell>
          <cell r="J1184">
            <v>36</v>
          </cell>
        </row>
        <row r="1184">
          <cell r="O1184">
            <v>18</v>
          </cell>
        </row>
        <row r="1184">
          <cell r="Z1184">
            <v>3.6</v>
          </cell>
        </row>
        <row r="1185">
          <cell r="A1185">
            <v>1180</v>
          </cell>
          <cell r="B1185" t="str">
            <v>1760020012</v>
          </cell>
        </row>
        <row r="1185">
          <cell r="D1185" t="str">
            <v>檐槽卡接器</v>
          </cell>
          <cell r="E1185" t="str">
            <v>PVC</v>
          </cell>
        </row>
        <row r="1185">
          <cell r="G1185" t="str">
            <v>个</v>
          </cell>
        </row>
        <row r="1185">
          <cell r="I1185">
            <v>28</v>
          </cell>
          <cell r="J1185">
            <v>291.33</v>
          </cell>
        </row>
        <row r="1185">
          <cell r="O1185">
            <v>28</v>
          </cell>
        </row>
        <row r="1185">
          <cell r="Z1185">
            <v>29.1330004</v>
          </cell>
        </row>
        <row r="1186">
          <cell r="A1186">
            <v>1181</v>
          </cell>
          <cell r="B1186" t="str">
            <v>1760020013</v>
          </cell>
        </row>
        <row r="1186">
          <cell r="D1186" t="str">
            <v>檐槽吊接器（双孔）</v>
          </cell>
          <cell r="E1186" t="str">
            <v>PVC</v>
          </cell>
        </row>
        <row r="1186">
          <cell r="G1186" t="str">
            <v>个</v>
          </cell>
        </row>
        <row r="1186">
          <cell r="I1186">
            <v>25</v>
          </cell>
          <cell r="J1186">
            <v>95.31</v>
          </cell>
        </row>
        <row r="1186">
          <cell r="O1186">
            <v>25</v>
          </cell>
        </row>
        <row r="1186">
          <cell r="Z1186">
            <v>9.531</v>
          </cell>
        </row>
        <row r="1187">
          <cell r="A1187">
            <v>1182</v>
          </cell>
          <cell r="B1187" t="str">
            <v>1760040000</v>
          </cell>
        </row>
        <row r="1187">
          <cell r="D1187" t="str">
            <v>PVC排水管</v>
          </cell>
          <cell r="E1187" t="str">
            <v>澳标40mm</v>
          </cell>
        </row>
        <row r="1187">
          <cell r="G1187" t="str">
            <v>米</v>
          </cell>
        </row>
        <row r="1187">
          <cell r="I1187">
            <v>167</v>
          </cell>
          <cell r="J1187">
            <v>718.1</v>
          </cell>
        </row>
        <row r="1187">
          <cell r="O1187">
            <v>132</v>
          </cell>
        </row>
        <row r="1187">
          <cell r="Z1187">
            <v>56.76</v>
          </cell>
        </row>
        <row r="1188">
          <cell r="A1188">
            <v>1183</v>
          </cell>
          <cell r="B1188" t="str">
            <v>1760040004</v>
          </cell>
        </row>
        <row r="1188">
          <cell r="D1188" t="str">
            <v>PVC排水管</v>
          </cell>
          <cell r="E1188" t="str">
            <v>澳标65mm</v>
          </cell>
        </row>
        <row r="1188">
          <cell r="G1188" t="str">
            <v>米</v>
          </cell>
        </row>
        <row r="1188">
          <cell r="I1188">
            <v>181.7</v>
          </cell>
          <cell r="J1188">
            <v>1757.04</v>
          </cell>
        </row>
        <row r="1188">
          <cell r="O1188">
            <v>181.7</v>
          </cell>
        </row>
        <row r="1188">
          <cell r="Z1188">
            <v>175.70400902</v>
          </cell>
        </row>
        <row r="1189">
          <cell r="A1189">
            <v>1184</v>
          </cell>
          <cell r="B1189" t="str">
            <v>1760040006</v>
          </cell>
        </row>
        <row r="1189">
          <cell r="D1189" t="str">
            <v>PVC排水管</v>
          </cell>
          <cell r="E1189" t="str">
            <v>澳标100mm</v>
          </cell>
        </row>
        <row r="1189">
          <cell r="G1189" t="str">
            <v>米</v>
          </cell>
        </row>
        <row r="1189">
          <cell r="I1189">
            <v>188.2</v>
          </cell>
          <cell r="J1189">
            <v>3011.2</v>
          </cell>
        </row>
        <row r="1189">
          <cell r="O1189">
            <v>138</v>
          </cell>
        </row>
        <row r="1189">
          <cell r="Z1189">
            <v>220.8</v>
          </cell>
        </row>
        <row r="1190">
          <cell r="A1190">
            <v>1185</v>
          </cell>
          <cell r="B1190" t="str">
            <v>1760040051</v>
          </cell>
        </row>
        <row r="1190">
          <cell r="D1190" t="str">
            <v>PVC排水管</v>
          </cell>
          <cell r="E1190" t="str">
            <v>国标50㎜</v>
          </cell>
        </row>
        <row r="1190">
          <cell r="G1190" t="str">
            <v>米</v>
          </cell>
        </row>
        <row r="1190">
          <cell r="I1190">
            <v>8</v>
          </cell>
          <cell r="J1190">
            <v>45.05</v>
          </cell>
        </row>
        <row r="1190">
          <cell r="O1190">
            <v>8</v>
          </cell>
        </row>
        <row r="1190">
          <cell r="Z1190">
            <v>4.505</v>
          </cell>
        </row>
        <row r="1191">
          <cell r="A1191">
            <v>1186</v>
          </cell>
          <cell r="B1191" t="str">
            <v>1760040053</v>
          </cell>
        </row>
        <row r="1191">
          <cell r="D1191" t="str">
            <v>PVC排水管</v>
          </cell>
          <cell r="E1191" t="str">
            <v>国标160㎜</v>
          </cell>
        </row>
        <row r="1191">
          <cell r="G1191" t="str">
            <v>米</v>
          </cell>
        </row>
        <row r="1191">
          <cell r="I1191">
            <v>60</v>
          </cell>
          <cell r="J1191">
            <v>849.56</v>
          </cell>
        </row>
        <row r="1191">
          <cell r="O1191">
            <v>60</v>
          </cell>
        </row>
        <row r="1191">
          <cell r="Z1191">
            <v>84.955998</v>
          </cell>
        </row>
        <row r="1192">
          <cell r="A1192">
            <v>1187</v>
          </cell>
          <cell r="B1192" t="str">
            <v>1760040054</v>
          </cell>
        </row>
        <row r="1192">
          <cell r="D1192" t="str">
            <v>PVC排水管</v>
          </cell>
          <cell r="E1192" t="str">
            <v>国标110㎜</v>
          </cell>
        </row>
        <row r="1192">
          <cell r="G1192" t="str">
            <v>米</v>
          </cell>
        </row>
        <row r="1192">
          <cell r="I1192">
            <v>82.4</v>
          </cell>
          <cell r="J1192">
            <v>988.83</v>
          </cell>
        </row>
        <row r="1192">
          <cell r="O1192">
            <v>82.4</v>
          </cell>
        </row>
        <row r="1192">
          <cell r="Z1192">
            <v>98.88299936</v>
          </cell>
        </row>
        <row r="1193">
          <cell r="A1193">
            <v>1188</v>
          </cell>
          <cell r="B1193" t="str">
            <v>1760040100</v>
          </cell>
        </row>
        <row r="1193">
          <cell r="D1193" t="str">
            <v>管卡</v>
          </cell>
          <cell r="E1193" t="str">
            <v>澳标1/2"</v>
          </cell>
        </row>
        <row r="1193">
          <cell r="G1193" t="str">
            <v>个</v>
          </cell>
        </row>
        <row r="1193">
          <cell r="I1193">
            <v>5564</v>
          </cell>
          <cell r="J1193">
            <v>556.4</v>
          </cell>
        </row>
        <row r="1193">
          <cell r="O1193">
            <v>5564</v>
          </cell>
        </row>
        <row r="1193">
          <cell r="Z1193">
            <v>55.64</v>
          </cell>
        </row>
        <row r="1194">
          <cell r="A1194">
            <v>1189</v>
          </cell>
          <cell r="B1194" t="str">
            <v>1760040101</v>
          </cell>
        </row>
        <row r="1194">
          <cell r="D1194" t="str">
            <v>管卡</v>
          </cell>
          <cell r="E1194" t="str">
            <v>澳标3/4"</v>
          </cell>
        </row>
        <row r="1194">
          <cell r="G1194" t="str">
            <v>个</v>
          </cell>
        </row>
        <row r="1194">
          <cell r="I1194">
            <v>3025</v>
          </cell>
          <cell r="J1194">
            <v>574.75</v>
          </cell>
        </row>
        <row r="1194">
          <cell r="O1194">
            <v>3025</v>
          </cell>
        </row>
        <row r="1194">
          <cell r="Z1194">
            <v>57.475</v>
          </cell>
        </row>
        <row r="1195">
          <cell r="A1195">
            <v>1190</v>
          </cell>
          <cell r="B1195" t="str">
            <v>1760040102</v>
          </cell>
        </row>
        <row r="1195">
          <cell r="D1195" t="str">
            <v>管卡</v>
          </cell>
          <cell r="E1195" t="str">
            <v>澳标1-1/2"</v>
          </cell>
        </row>
        <row r="1195">
          <cell r="G1195" t="str">
            <v>个</v>
          </cell>
        </row>
        <row r="1195">
          <cell r="I1195">
            <v>867</v>
          </cell>
          <cell r="J1195">
            <v>182.07</v>
          </cell>
        </row>
        <row r="1195">
          <cell r="O1195">
            <v>867</v>
          </cell>
        </row>
        <row r="1195">
          <cell r="Z1195">
            <v>18.207</v>
          </cell>
        </row>
        <row r="1196">
          <cell r="A1196">
            <v>1191</v>
          </cell>
          <cell r="B1196" t="str">
            <v>1760040103</v>
          </cell>
        </row>
        <row r="1196">
          <cell r="D1196" t="str">
            <v>管卡</v>
          </cell>
          <cell r="E1196" t="str">
            <v>澳标2"</v>
          </cell>
        </row>
        <row r="1196">
          <cell r="G1196" t="str">
            <v>个</v>
          </cell>
        </row>
        <row r="1196">
          <cell r="I1196">
            <v>40</v>
          </cell>
          <cell r="J1196">
            <v>21.2</v>
          </cell>
        </row>
        <row r="1196">
          <cell r="O1196">
            <v>40</v>
          </cell>
        </row>
        <row r="1196">
          <cell r="Z1196">
            <v>2.12</v>
          </cell>
        </row>
        <row r="1197">
          <cell r="A1197">
            <v>1192</v>
          </cell>
          <cell r="B1197" t="str">
            <v>1760040104</v>
          </cell>
        </row>
        <row r="1197">
          <cell r="D1197" t="str">
            <v>管卡</v>
          </cell>
          <cell r="E1197" t="str">
            <v>澳标2-1/2"</v>
          </cell>
        </row>
        <row r="1197">
          <cell r="G1197" t="str">
            <v>个</v>
          </cell>
        </row>
        <row r="1197">
          <cell r="I1197">
            <v>453</v>
          </cell>
          <cell r="J1197">
            <v>375.99</v>
          </cell>
        </row>
        <row r="1197">
          <cell r="O1197">
            <v>453</v>
          </cell>
        </row>
        <row r="1197">
          <cell r="Z1197">
            <v>37.599</v>
          </cell>
        </row>
        <row r="1198">
          <cell r="A1198">
            <v>1193</v>
          </cell>
          <cell r="B1198" t="str">
            <v>1760040105</v>
          </cell>
        </row>
        <row r="1198">
          <cell r="D1198" t="str">
            <v>管卡</v>
          </cell>
          <cell r="E1198" t="str">
            <v>澳标4"</v>
          </cell>
        </row>
        <row r="1198">
          <cell r="G1198" t="str">
            <v>个</v>
          </cell>
        </row>
        <row r="1198">
          <cell r="I1198">
            <v>224</v>
          </cell>
          <cell r="J1198">
            <v>300.16</v>
          </cell>
        </row>
        <row r="1198">
          <cell r="O1198">
            <v>224</v>
          </cell>
        </row>
        <row r="1198">
          <cell r="Z1198">
            <v>30.016</v>
          </cell>
        </row>
        <row r="1199">
          <cell r="A1199">
            <v>1194</v>
          </cell>
          <cell r="B1199" t="str">
            <v>1760040152</v>
          </cell>
        </row>
        <row r="1199">
          <cell r="D1199" t="str">
            <v>马鞍卡</v>
          </cell>
          <cell r="E1199" t="str">
            <v>国标32mm</v>
          </cell>
        </row>
        <row r="1199">
          <cell r="G1199" t="str">
            <v>个</v>
          </cell>
        </row>
        <row r="1199">
          <cell r="I1199">
            <v>230</v>
          </cell>
          <cell r="J1199">
            <v>69.46</v>
          </cell>
        </row>
        <row r="1199">
          <cell r="O1199">
            <v>230</v>
          </cell>
        </row>
        <row r="1199">
          <cell r="Z1199">
            <v>6.946</v>
          </cell>
        </row>
        <row r="1200">
          <cell r="A1200">
            <v>1195</v>
          </cell>
          <cell r="B1200" t="str">
            <v>1760040154</v>
          </cell>
        </row>
        <row r="1200">
          <cell r="D1200" t="str">
            <v>马鞍卡</v>
          </cell>
          <cell r="E1200" t="str">
            <v>16mm</v>
          </cell>
        </row>
        <row r="1200">
          <cell r="G1200" t="str">
            <v>件</v>
          </cell>
        </row>
        <row r="1200">
          <cell r="I1200">
            <v>171</v>
          </cell>
          <cell r="J1200">
            <v>16.8</v>
          </cell>
        </row>
        <row r="1200">
          <cell r="O1200">
            <v>171</v>
          </cell>
        </row>
        <row r="1200">
          <cell r="Z1200">
            <v>1.6800066</v>
          </cell>
        </row>
        <row r="1201">
          <cell r="A1201">
            <v>1196</v>
          </cell>
          <cell r="B1201" t="str">
            <v>1760040200</v>
          </cell>
        </row>
        <row r="1201">
          <cell r="D1201" t="str">
            <v>长型异径管</v>
          </cell>
          <cell r="E1201" t="str">
            <v>澳标100mm*65MM</v>
          </cell>
        </row>
        <row r="1201">
          <cell r="G1201" t="str">
            <v>个</v>
          </cell>
        </row>
        <row r="1201">
          <cell r="I1201">
            <v>474</v>
          </cell>
          <cell r="J1201">
            <v>1763.28</v>
          </cell>
        </row>
        <row r="1201">
          <cell r="O1201">
            <v>474</v>
          </cell>
        </row>
        <row r="1201">
          <cell r="Z1201">
            <v>176.328</v>
          </cell>
        </row>
        <row r="1202">
          <cell r="A1202">
            <v>1197</v>
          </cell>
          <cell r="B1202" t="str">
            <v>1760040201</v>
          </cell>
        </row>
        <row r="1202">
          <cell r="D1202" t="str">
            <v>短型异径管</v>
          </cell>
          <cell r="E1202" t="str">
            <v>澳标100mm*65MM</v>
          </cell>
        </row>
        <row r="1202">
          <cell r="G1202" t="str">
            <v>个</v>
          </cell>
        </row>
        <row r="1202">
          <cell r="I1202">
            <v>155</v>
          </cell>
          <cell r="J1202">
            <v>396.8</v>
          </cell>
        </row>
        <row r="1202">
          <cell r="O1202">
            <v>155</v>
          </cell>
        </row>
        <row r="1202">
          <cell r="Z1202">
            <v>39.68</v>
          </cell>
        </row>
        <row r="1203">
          <cell r="A1203">
            <v>1198</v>
          </cell>
          <cell r="B1203" t="str">
            <v>1760040202</v>
          </cell>
        </row>
        <row r="1203">
          <cell r="D1203" t="str">
            <v>短型异径管（插管件）</v>
          </cell>
          <cell r="E1203" t="str">
            <v>澳标100mm*50MM</v>
          </cell>
        </row>
        <row r="1203">
          <cell r="G1203" t="str">
            <v>个</v>
          </cell>
        </row>
        <row r="1203">
          <cell r="I1203">
            <v>675</v>
          </cell>
          <cell r="J1203">
            <v>1147.5</v>
          </cell>
        </row>
        <row r="1203">
          <cell r="O1203">
            <v>675</v>
          </cell>
        </row>
        <row r="1203">
          <cell r="Z1203">
            <v>114.75</v>
          </cell>
        </row>
        <row r="1204">
          <cell r="A1204">
            <v>1199</v>
          </cell>
          <cell r="B1204" t="str">
            <v>1760040203</v>
          </cell>
        </row>
        <row r="1204">
          <cell r="D1204" t="str">
            <v>短型异径管（插管内）</v>
          </cell>
          <cell r="E1204" t="str">
            <v>澳标65mm*50MM</v>
          </cell>
        </row>
        <row r="1204">
          <cell r="G1204" t="str">
            <v>个</v>
          </cell>
        </row>
        <row r="1204">
          <cell r="I1204">
            <v>612</v>
          </cell>
          <cell r="J1204">
            <v>593.64</v>
          </cell>
        </row>
        <row r="1204">
          <cell r="O1204">
            <v>612</v>
          </cell>
        </row>
        <row r="1204">
          <cell r="Z1204">
            <v>59.364</v>
          </cell>
        </row>
        <row r="1205">
          <cell r="A1205">
            <v>1200</v>
          </cell>
          <cell r="B1205" t="str">
            <v>1760040251</v>
          </cell>
        </row>
        <row r="1205">
          <cell r="D1205" t="str">
            <v>PVC短变径</v>
          </cell>
          <cell r="E1205" t="str">
            <v>国标75㎜*50㎜</v>
          </cell>
        </row>
        <row r="1205">
          <cell r="G1205" t="str">
            <v>个</v>
          </cell>
        </row>
        <row r="1205">
          <cell r="I1205">
            <v>39</v>
          </cell>
          <cell r="J1205">
            <v>40.42</v>
          </cell>
        </row>
        <row r="1205">
          <cell r="O1205">
            <v>39</v>
          </cell>
        </row>
        <row r="1205">
          <cell r="Z1205">
            <v>4.041999</v>
          </cell>
        </row>
        <row r="1206">
          <cell r="A1206">
            <v>1201</v>
          </cell>
          <cell r="B1206" t="str">
            <v>1760040252</v>
          </cell>
        </row>
        <row r="1206">
          <cell r="D1206" t="str">
            <v>PVC长变径</v>
          </cell>
          <cell r="E1206" t="str">
            <v>国标110㎜*50㎜</v>
          </cell>
        </row>
        <row r="1206">
          <cell r="G1206" t="str">
            <v>个</v>
          </cell>
        </row>
        <row r="1206">
          <cell r="I1206">
            <v>2</v>
          </cell>
          <cell r="J1206">
            <v>13.45</v>
          </cell>
        </row>
        <row r="1206">
          <cell r="O1206">
            <v>2</v>
          </cell>
        </row>
        <row r="1206">
          <cell r="Z1206">
            <v>1.345</v>
          </cell>
        </row>
        <row r="1207">
          <cell r="A1207">
            <v>1202</v>
          </cell>
          <cell r="B1207" t="str">
            <v>1760040253</v>
          </cell>
        </row>
        <row r="1207">
          <cell r="D1207" t="str">
            <v>PVC长变径</v>
          </cell>
          <cell r="E1207" t="str">
            <v>国标75㎜*50㎜</v>
          </cell>
        </row>
        <row r="1207">
          <cell r="G1207" t="str">
            <v>个</v>
          </cell>
        </row>
        <row r="1207">
          <cell r="I1207">
            <v>6</v>
          </cell>
          <cell r="J1207">
            <v>13.8</v>
          </cell>
        </row>
        <row r="1207">
          <cell r="O1207">
            <v>6</v>
          </cell>
        </row>
        <row r="1207">
          <cell r="Z1207">
            <v>1.38</v>
          </cell>
        </row>
        <row r="1208">
          <cell r="A1208">
            <v>1203</v>
          </cell>
          <cell r="B1208" t="str">
            <v>1760040300</v>
          </cell>
        </row>
        <row r="1208">
          <cell r="D1208" t="str">
            <v>S弯</v>
          </cell>
          <cell r="E1208" t="str">
            <v>澳标50MM</v>
          </cell>
        </row>
        <row r="1208">
          <cell r="G1208" t="str">
            <v>个</v>
          </cell>
        </row>
        <row r="1208">
          <cell r="I1208">
            <v>109</v>
          </cell>
          <cell r="J1208">
            <v>886.17</v>
          </cell>
        </row>
        <row r="1208">
          <cell r="O1208">
            <v>109</v>
          </cell>
        </row>
        <row r="1208">
          <cell r="Z1208">
            <v>88.617</v>
          </cell>
        </row>
        <row r="1209">
          <cell r="A1209">
            <v>1204</v>
          </cell>
          <cell r="B1209" t="str">
            <v>1760040301</v>
          </cell>
        </row>
        <row r="1209">
          <cell r="D1209" t="str">
            <v>S弯</v>
          </cell>
          <cell r="E1209" t="str">
            <v>澳标40MM</v>
          </cell>
        </row>
        <row r="1209">
          <cell r="G1209" t="str">
            <v>个</v>
          </cell>
        </row>
        <row r="1209">
          <cell r="I1209">
            <v>270</v>
          </cell>
          <cell r="J1209">
            <v>1562</v>
          </cell>
        </row>
        <row r="1209">
          <cell r="O1209">
            <v>270</v>
          </cell>
        </row>
        <row r="1209">
          <cell r="Z1209">
            <v>156.199995</v>
          </cell>
        </row>
        <row r="1210">
          <cell r="A1210">
            <v>1205</v>
          </cell>
          <cell r="B1210" t="str">
            <v>1760040302</v>
          </cell>
        </row>
        <row r="1210">
          <cell r="D1210" t="str">
            <v>S弯</v>
          </cell>
          <cell r="E1210" t="str">
            <v>40mm</v>
          </cell>
        </row>
        <row r="1210">
          <cell r="G1210" t="str">
            <v>件</v>
          </cell>
        </row>
        <row r="1210">
          <cell r="I1210">
            <v>2</v>
          </cell>
          <cell r="J1210">
            <v>680.34</v>
          </cell>
        </row>
        <row r="1210">
          <cell r="O1210">
            <v>2</v>
          </cell>
        </row>
        <row r="1210">
          <cell r="Z1210">
            <v>68.034</v>
          </cell>
        </row>
        <row r="1211">
          <cell r="A1211">
            <v>1206</v>
          </cell>
          <cell r="B1211" t="str">
            <v>1760040400</v>
          </cell>
        </row>
        <row r="1211">
          <cell r="D1211" t="str">
            <v>变径U存水弯</v>
          </cell>
          <cell r="E1211" t="str">
            <v>澳标100*65MM</v>
          </cell>
        </row>
        <row r="1211">
          <cell r="G1211" t="str">
            <v>个</v>
          </cell>
        </row>
        <row r="1211">
          <cell r="I1211">
            <v>222</v>
          </cell>
          <cell r="J1211">
            <v>1560.66</v>
          </cell>
        </row>
        <row r="1211">
          <cell r="O1211">
            <v>78</v>
          </cell>
        </row>
        <row r="1211">
          <cell r="Z1211">
            <v>54.834</v>
          </cell>
        </row>
        <row r="1212">
          <cell r="A1212">
            <v>1207</v>
          </cell>
          <cell r="B1212" t="str">
            <v>1760040500</v>
          </cell>
        </row>
        <row r="1212">
          <cell r="D1212" t="str">
            <v>PVC斜三通</v>
          </cell>
          <cell r="E1212" t="str">
            <v>澳标100*45°</v>
          </cell>
        </row>
        <row r="1212">
          <cell r="G1212" t="str">
            <v>个</v>
          </cell>
        </row>
        <row r="1212">
          <cell r="I1212">
            <v>19</v>
          </cell>
          <cell r="J1212">
            <v>188.29</v>
          </cell>
        </row>
        <row r="1212">
          <cell r="O1212">
            <v>19</v>
          </cell>
        </row>
        <row r="1212">
          <cell r="Z1212">
            <v>18.829</v>
          </cell>
        </row>
        <row r="1213">
          <cell r="A1213">
            <v>1208</v>
          </cell>
          <cell r="B1213" t="str">
            <v>1760040550</v>
          </cell>
        </row>
        <row r="1213">
          <cell r="D1213" t="str">
            <v>PVC正三通</v>
          </cell>
          <cell r="E1213" t="str">
            <v>国标20mm</v>
          </cell>
        </row>
        <row r="1213">
          <cell r="G1213" t="str">
            <v>个</v>
          </cell>
        </row>
        <row r="1213">
          <cell r="I1213">
            <v>7</v>
          </cell>
          <cell r="J1213">
            <v>5.6</v>
          </cell>
        </row>
        <row r="1213">
          <cell r="O1213">
            <v>7</v>
          </cell>
        </row>
        <row r="1213">
          <cell r="Z1213">
            <v>0.56</v>
          </cell>
        </row>
        <row r="1214">
          <cell r="A1214">
            <v>1209</v>
          </cell>
          <cell r="B1214" t="str">
            <v>1760040552</v>
          </cell>
        </row>
        <row r="1214">
          <cell r="D1214" t="str">
            <v>PVC正三通</v>
          </cell>
          <cell r="E1214" t="str">
            <v>国标50㎜</v>
          </cell>
        </row>
        <row r="1214">
          <cell r="G1214" t="str">
            <v>个</v>
          </cell>
        </row>
        <row r="1214">
          <cell r="I1214">
            <v>15</v>
          </cell>
          <cell r="J1214">
            <v>15.28</v>
          </cell>
        </row>
        <row r="1214">
          <cell r="O1214">
            <v>15</v>
          </cell>
        </row>
        <row r="1214">
          <cell r="Z1214">
            <v>1.5280005</v>
          </cell>
        </row>
        <row r="1215">
          <cell r="A1215">
            <v>1210</v>
          </cell>
          <cell r="B1215" t="str">
            <v>1760040554</v>
          </cell>
        </row>
        <row r="1215">
          <cell r="D1215" t="str">
            <v>PVC正三通</v>
          </cell>
          <cell r="E1215" t="str">
            <v>国标110㎜</v>
          </cell>
        </row>
        <row r="1215">
          <cell r="G1215" t="str">
            <v>个</v>
          </cell>
        </row>
        <row r="1215">
          <cell r="I1215">
            <v>6</v>
          </cell>
          <cell r="J1215">
            <v>53.86</v>
          </cell>
        </row>
        <row r="1215">
          <cell r="O1215">
            <v>6</v>
          </cell>
        </row>
        <row r="1215">
          <cell r="Z1215">
            <v>5.3860002</v>
          </cell>
        </row>
        <row r="1216">
          <cell r="A1216">
            <v>1211</v>
          </cell>
          <cell r="B1216" t="str">
            <v>1760040555</v>
          </cell>
        </row>
        <row r="1216">
          <cell r="D1216" t="str">
            <v>PVC斜三通</v>
          </cell>
          <cell r="E1216" t="str">
            <v>国标50㎜</v>
          </cell>
        </row>
        <row r="1216">
          <cell r="G1216" t="str">
            <v>个</v>
          </cell>
        </row>
        <row r="1216">
          <cell r="I1216">
            <v>25</v>
          </cell>
          <cell r="J1216">
            <v>62.46</v>
          </cell>
        </row>
        <row r="1216">
          <cell r="O1216">
            <v>25</v>
          </cell>
        </row>
        <row r="1216">
          <cell r="Z1216">
            <v>6.246</v>
          </cell>
        </row>
        <row r="1217">
          <cell r="A1217">
            <v>1212</v>
          </cell>
          <cell r="B1217" t="str">
            <v>1760040556</v>
          </cell>
        </row>
        <row r="1217">
          <cell r="D1217" t="str">
            <v>PVC斜三通</v>
          </cell>
          <cell r="E1217" t="str">
            <v>国标110㎜</v>
          </cell>
        </row>
        <row r="1217">
          <cell r="G1217" t="str">
            <v>个</v>
          </cell>
        </row>
        <row r="1217">
          <cell r="I1217">
            <v>109</v>
          </cell>
          <cell r="J1217">
            <v>2263.55</v>
          </cell>
        </row>
        <row r="1217">
          <cell r="O1217">
            <v>109</v>
          </cell>
        </row>
        <row r="1217">
          <cell r="Z1217">
            <v>226.3550026</v>
          </cell>
        </row>
        <row r="1218">
          <cell r="A1218">
            <v>1213</v>
          </cell>
          <cell r="B1218" t="str">
            <v>1760040557</v>
          </cell>
        </row>
        <row r="1218">
          <cell r="D1218" t="str">
            <v>PVC斜三通</v>
          </cell>
          <cell r="E1218" t="str">
            <v>国标110㎜*50㎜</v>
          </cell>
        </row>
        <row r="1218">
          <cell r="G1218" t="str">
            <v>个</v>
          </cell>
        </row>
        <row r="1218">
          <cell r="I1218">
            <v>21</v>
          </cell>
          <cell r="J1218">
            <v>147.83</v>
          </cell>
        </row>
        <row r="1218">
          <cell r="O1218">
            <v>21</v>
          </cell>
        </row>
        <row r="1218">
          <cell r="Z1218">
            <v>14.7830004</v>
          </cell>
        </row>
        <row r="1219">
          <cell r="A1219">
            <v>1214</v>
          </cell>
          <cell r="B1219" t="str">
            <v>1760040558</v>
          </cell>
        </row>
        <row r="1219">
          <cell r="D1219" t="str">
            <v>PVC斜三通</v>
          </cell>
          <cell r="E1219" t="str">
            <v>国标160㎜*110㎜</v>
          </cell>
        </row>
        <row r="1219">
          <cell r="G1219" t="str">
            <v>个</v>
          </cell>
        </row>
        <row r="1219">
          <cell r="I1219">
            <v>31</v>
          </cell>
          <cell r="J1219">
            <v>846.54</v>
          </cell>
        </row>
        <row r="1219">
          <cell r="O1219">
            <v>31</v>
          </cell>
        </row>
        <row r="1219">
          <cell r="Z1219">
            <v>84.6540002</v>
          </cell>
        </row>
        <row r="1220">
          <cell r="A1220">
            <v>1215</v>
          </cell>
          <cell r="B1220" t="str">
            <v>1760040600</v>
          </cell>
        </row>
        <row r="1220">
          <cell r="D1220" t="str">
            <v>PVC弯头</v>
          </cell>
          <cell r="E1220" t="str">
            <v>澳标65*45°</v>
          </cell>
        </row>
        <row r="1220">
          <cell r="G1220" t="str">
            <v>个</v>
          </cell>
        </row>
        <row r="1220">
          <cell r="I1220">
            <v>216</v>
          </cell>
          <cell r="J1220">
            <v>349.92</v>
          </cell>
        </row>
        <row r="1220">
          <cell r="O1220">
            <v>216</v>
          </cell>
        </row>
        <row r="1220">
          <cell r="Z1220">
            <v>34.992</v>
          </cell>
        </row>
        <row r="1221">
          <cell r="A1221">
            <v>1216</v>
          </cell>
          <cell r="B1221" t="str">
            <v>1760040601</v>
          </cell>
        </row>
        <row r="1221">
          <cell r="D1221" t="str">
            <v>PVC弯头</v>
          </cell>
          <cell r="E1221" t="str">
            <v>澳标65*88°</v>
          </cell>
        </row>
        <row r="1221">
          <cell r="G1221" t="str">
            <v>个</v>
          </cell>
        </row>
        <row r="1221">
          <cell r="I1221">
            <v>222</v>
          </cell>
          <cell r="J1221">
            <v>548.34</v>
          </cell>
        </row>
        <row r="1221">
          <cell r="O1221">
            <v>222</v>
          </cell>
        </row>
        <row r="1221">
          <cell r="Z1221">
            <v>54.834</v>
          </cell>
        </row>
        <row r="1222">
          <cell r="A1222">
            <v>1217</v>
          </cell>
          <cell r="B1222" t="str">
            <v>1760040602</v>
          </cell>
        </row>
        <row r="1222">
          <cell r="D1222" t="str">
            <v>PVC弯头</v>
          </cell>
          <cell r="E1222" t="str">
            <v>澳标40*88°</v>
          </cell>
        </row>
        <row r="1222">
          <cell r="G1222" t="str">
            <v>个</v>
          </cell>
        </row>
        <row r="1222">
          <cell r="I1222">
            <v>598</v>
          </cell>
          <cell r="J1222">
            <v>466.44</v>
          </cell>
        </row>
        <row r="1222">
          <cell r="O1222">
            <v>598</v>
          </cell>
        </row>
        <row r="1222">
          <cell r="Z1222">
            <v>46.644</v>
          </cell>
        </row>
        <row r="1223">
          <cell r="A1223">
            <v>1218</v>
          </cell>
          <cell r="B1223" t="str">
            <v>1760040603</v>
          </cell>
        </row>
        <row r="1223">
          <cell r="D1223" t="str">
            <v>PVC弯头</v>
          </cell>
          <cell r="E1223" t="str">
            <v>澳标40*45°</v>
          </cell>
        </row>
        <row r="1223">
          <cell r="G1223" t="str">
            <v>个</v>
          </cell>
        </row>
        <row r="1223">
          <cell r="I1223">
            <v>794</v>
          </cell>
          <cell r="J1223">
            <v>516.1</v>
          </cell>
        </row>
        <row r="1223">
          <cell r="O1223">
            <v>794</v>
          </cell>
        </row>
        <row r="1223">
          <cell r="Z1223">
            <v>51.61</v>
          </cell>
        </row>
        <row r="1224">
          <cell r="A1224">
            <v>1219</v>
          </cell>
          <cell r="B1224" t="str">
            <v>1760040604</v>
          </cell>
        </row>
        <row r="1224">
          <cell r="D1224" t="str">
            <v>PVC弯头</v>
          </cell>
          <cell r="E1224" t="str">
            <v>澳标50*45°</v>
          </cell>
        </row>
        <row r="1224">
          <cell r="G1224" t="str">
            <v>个</v>
          </cell>
        </row>
        <row r="1224">
          <cell r="I1224">
            <v>318</v>
          </cell>
          <cell r="J1224">
            <v>375.57</v>
          </cell>
        </row>
        <row r="1224">
          <cell r="O1224">
            <v>318</v>
          </cell>
        </row>
        <row r="1224">
          <cell r="Z1224">
            <v>37.5570084</v>
          </cell>
        </row>
        <row r="1225">
          <cell r="A1225">
            <v>1220</v>
          </cell>
          <cell r="B1225" t="str">
            <v>1760040605</v>
          </cell>
        </row>
        <row r="1225">
          <cell r="D1225" t="str">
            <v>PVC弯头</v>
          </cell>
          <cell r="E1225" t="str">
            <v>澳标50*88°</v>
          </cell>
        </row>
        <row r="1225">
          <cell r="G1225" t="str">
            <v>个</v>
          </cell>
        </row>
        <row r="1225">
          <cell r="I1225">
            <v>209</v>
          </cell>
          <cell r="J1225">
            <v>262.8</v>
          </cell>
        </row>
        <row r="1225">
          <cell r="O1225">
            <v>209</v>
          </cell>
        </row>
        <row r="1225">
          <cell r="Z1225">
            <v>26.2799944</v>
          </cell>
        </row>
        <row r="1226">
          <cell r="A1226">
            <v>1221</v>
          </cell>
          <cell r="B1226" t="str">
            <v>1760040606</v>
          </cell>
        </row>
        <row r="1226">
          <cell r="D1226" t="str">
            <v>PVC弯头</v>
          </cell>
          <cell r="E1226" t="str">
            <v>澳标100*30°</v>
          </cell>
        </row>
        <row r="1226">
          <cell r="G1226" t="str">
            <v>个</v>
          </cell>
        </row>
        <row r="1226">
          <cell r="I1226">
            <v>45</v>
          </cell>
          <cell r="J1226">
            <v>193.5</v>
          </cell>
        </row>
        <row r="1226">
          <cell r="O1226">
            <v>45</v>
          </cell>
        </row>
        <row r="1226">
          <cell r="Z1226">
            <v>19.35</v>
          </cell>
        </row>
        <row r="1227">
          <cell r="A1227">
            <v>1222</v>
          </cell>
          <cell r="B1227" t="str">
            <v>1760040607</v>
          </cell>
        </row>
        <row r="1227">
          <cell r="D1227" t="str">
            <v>PVC弯头</v>
          </cell>
          <cell r="E1227" t="str">
            <v>澳标100*45°</v>
          </cell>
        </row>
        <row r="1227">
          <cell r="G1227" t="str">
            <v>个</v>
          </cell>
        </row>
        <row r="1227">
          <cell r="I1227">
            <v>162</v>
          </cell>
          <cell r="J1227">
            <v>722.52</v>
          </cell>
        </row>
        <row r="1227">
          <cell r="O1227">
            <v>108</v>
          </cell>
        </row>
        <row r="1227">
          <cell r="Z1227">
            <v>48.168</v>
          </cell>
        </row>
        <row r="1228">
          <cell r="A1228">
            <v>1223</v>
          </cell>
          <cell r="B1228" t="str">
            <v>1760040608</v>
          </cell>
        </row>
        <row r="1228">
          <cell r="D1228" t="str">
            <v>单承擦弯头</v>
          </cell>
          <cell r="E1228" t="str">
            <v>澳标100*45°</v>
          </cell>
        </row>
        <row r="1228">
          <cell r="G1228" t="str">
            <v>个</v>
          </cell>
        </row>
        <row r="1228">
          <cell r="I1228">
            <v>108</v>
          </cell>
          <cell r="J1228">
            <v>440.64</v>
          </cell>
        </row>
        <row r="1228">
          <cell r="O1228">
            <v>108</v>
          </cell>
        </row>
        <row r="1228">
          <cell r="Z1228">
            <v>44.064</v>
          </cell>
        </row>
        <row r="1229">
          <cell r="A1229">
            <v>1224</v>
          </cell>
          <cell r="B1229" t="str">
            <v>1760040609</v>
          </cell>
        </row>
        <row r="1229">
          <cell r="D1229" t="str">
            <v>PVC弯头</v>
          </cell>
          <cell r="E1229" t="str">
            <v>澳标100*88°</v>
          </cell>
        </row>
        <row r="1229">
          <cell r="G1229" t="str">
            <v>个</v>
          </cell>
        </row>
        <row r="1229">
          <cell r="I1229">
            <v>65</v>
          </cell>
          <cell r="J1229">
            <v>449.15</v>
          </cell>
        </row>
        <row r="1229">
          <cell r="O1229">
            <v>65</v>
          </cell>
        </row>
        <row r="1229">
          <cell r="Z1229">
            <v>44.915</v>
          </cell>
        </row>
        <row r="1230">
          <cell r="A1230">
            <v>1225</v>
          </cell>
          <cell r="B1230" t="str">
            <v>1760040650</v>
          </cell>
        </row>
        <row r="1230">
          <cell r="D1230" t="str">
            <v>PVC弯头</v>
          </cell>
          <cell r="E1230" t="str">
            <v>国标20mm</v>
          </cell>
        </row>
        <row r="1230">
          <cell r="G1230" t="str">
            <v>个</v>
          </cell>
        </row>
        <row r="1230">
          <cell r="I1230">
            <v>1523</v>
          </cell>
          <cell r="J1230">
            <v>456.67</v>
          </cell>
        </row>
        <row r="1230">
          <cell r="O1230">
            <v>1523</v>
          </cell>
        </row>
        <row r="1230">
          <cell r="Z1230">
            <v>45.6670027</v>
          </cell>
        </row>
        <row r="1231">
          <cell r="A1231">
            <v>1226</v>
          </cell>
          <cell r="B1231" t="str">
            <v>1760040651</v>
          </cell>
        </row>
        <row r="1231">
          <cell r="D1231" t="str">
            <v>PVC弯头</v>
          </cell>
          <cell r="E1231" t="str">
            <v>国标50㎜</v>
          </cell>
        </row>
        <row r="1231">
          <cell r="G1231" t="str">
            <v>个</v>
          </cell>
        </row>
        <row r="1231">
          <cell r="I1231">
            <v>2</v>
          </cell>
          <cell r="J1231">
            <v>15.39</v>
          </cell>
        </row>
        <row r="1231">
          <cell r="O1231">
            <v>2</v>
          </cell>
        </row>
        <row r="1231">
          <cell r="Z1231">
            <v>1.539</v>
          </cell>
        </row>
        <row r="1232">
          <cell r="A1232">
            <v>1227</v>
          </cell>
          <cell r="B1232" t="str">
            <v>1760040652</v>
          </cell>
        </row>
        <row r="1232">
          <cell r="D1232" t="str">
            <v>PVC弯头</v>
          </cell>
          <cell r="E1232" t="str">
            <v>国标50mm*45°</v>
          </cell>
        </row>
        <row r="1232">
          <cell r="G1232" t="str">
            <v>个</v>
          </cell>
        </row>
        <row r="1232">
          <cell r="I1232">
            <v>18</v>
          </cell>
          <cell r="J1232">
            <v>21.46</v>
          </cell>
        </row>
        <row r="1232">
          <cell r="O1232">
            <v>18</v>
          </cell>
        </row>
        <row r="1232">
          <cell r="Z1232">
            <v>2.1459996</v>
          </cell>
        </row>
        <row r="1233">
          <cell r="A1233">
            <v>1228</v>
          </cell>
          <cell r="B1233" t="str">
            <v>1760040653</v>
          </cell>
        </row>
        <row r="1233">
          <cell r="D1233" t="str">
            <v>PVC弯头</v>
          </cell>
          <cell r="E1233" t="str">
            <v>国标50mm*90°</v>
          </cell>
        </row>
        <row r="1233">
          <cell r="G1233" t="str">
            <v>个</v>
          </cell>
        </row>
        <row r="1233">
          <cell r="I1233">
            <v>13</v>
          </cell>
          <cell r="J1233">
            <v>19.74</v>
          </cell>
        </row>
        <row r="1233">
          <cell r="O1233">
            <v>13</v>
          </cell>
        </row>
        <row r="1233">
          <cell r="Z1233">
            <v>1.9740006</v>
          </cell>
        </row>
        <row r="1234">
          <cell r="A1234">
            <v>1229</v>
          </cell>
          <cell r="B1234" t="str">
            <v>1760040654</v>
          </cell>
        </row>
        <row r="1234">
          <cell r="D1234" t="str">
            <v>PVC弯头</v>
          </cell>
          <cell r="E1234" t="str">
            <v>国标75㎜*90°</v>
          </cell>
        </row>
        <row r="1234">
          <cell r="G1234" t="str">
            <v>个</v>
          </cell>
        </row>
        <row r="1234">
          <cell r="I1234">
            <v>18</v>
          </cell>
          <cell r="J1234">
            <v>32.53</v>
          </cell>
        </row>
        <row r="1234">
          <cell r="O1234">
            <v>18</v>
          </cell>
        </row>
        <row r="1234">
          <cell r="Z1234">
            <v>3.2529996</v>
          </cell>
        </row>
        <row r="1235">
          <cell r="A1235">
            <v>1230</v>
          </cell>
          <cell r="B1235" t="str">
            <v>1760040655</v>
          </cell>
        </row>
        <row r="1235">
          <cell r="D1235" t="str">
            <v>PVC弯头</v>
          </cell>
          <cell r="E1235" t="str">
            <v>国标75㎜*45°</v>
          </cell>
        </row>
        <row r="1235">
          <cell r="G1235" t="str">
            <v>个</v>
          </cell>
        </row>
        <row r="1235">
          <cell r="I1235">
            <v>8</v>
          </cell>
          <cell r="J1235">
            <v>17.34</v>
          </cell>
        </row>
        <row r="1235">
          <cell r="O1235">
            <v>8</v>
          </cell>
        </row>
        <row r="1235">
          <cell r="Z1235">
            <v>1.734</v>
          </cell>
        </row>
        <row r="1236">
          <cell r="A1236">
            <v>1231</v>
          </cell>
          <cell r="B1236" t="str">
            <v>1760040657</v>
          </cell>
        </row>
        <row r="1236">
          <cell r="D1236" t="str">
            <v>PVC弯头</v>
          </cell>
          <cell r="E1236" t="str">
            <v>国标110㎜*90°</v>
          </cell>
        </row>
        <row r="1236">
          <cell r="G1236" t="str">
            <v>个</v>
          </cell>
        </row>
        <row r="1236">
          <cell r="I1236">
            <v>65</v>
          </cell>
          <cell r="J1236">
            <v>243.22</v>
          </cell>
        </row>
        <row r="1236">
          <cell r="O1236">
            <v>65</v>
          </cell>
        </row>
        <row r="1236">
          <cell r="Z1236">
            <v>24.321999</v>
          </cell>
        </row>
        <row r="1237">
          <cell r="A1237">
            <v>1232</v>
          </cell>
          <cell r="B1237" t="str">
            <v>1760040700</v>
          </cell>
        </row>
        <row r="1237">
          <cell r="D1237" t="str">
            <v>PVC直接</v>
          </cell>
          <cell r="E1237" t="str">
            <v>澳标65MM</v>
          </cell>
        </row>
        <row r="1237">
          <cell r="G1237" t="str">
            <v>个</v>
          </cell>
        </row>
        <row r="1237">
          <cell r="I1237">
            <v>903</v>
          </cell>
          <cell r="J1237">
            <v>1264.2</v>
          </cell>
        </row>
        <row r="1237">
          <cell r="O1237">
            <v>903</v>
          </cell>
        </row>
        <row r="1237">
          <cell r="Z1237">
            <v>126.42</v>
          </cell>
        </row>
        <row r="1238">
          <cell r="A1238">
            <v>1233</v>
          </cell>
          <cell r="B1238" t="str">
            <v>1760040751</v>
          </cell>
        </row>
        <row r="1238">
          <cell r="D1238" t="str">
            <v>PVC直接</v>
          </cell>
          <cell r="E1238" t="str">
            <v>国标32㎜</v>
          </cell>
        </row>
        <row r="1238">
          <cell r="G1238" t="str">
            <v>个</v>
          </cell>
        </row>
        <row r="1238">
          <cell r="I1238">
            <v>1</v>
          </cell>
          <cell r="J1238">
            <v>1.12</v>
          </cell>
        </row>
        <row r="1238">
          <cell r="O1238">
            <v>1</v>
          </cell>
        </row>
        <row r="1238">
          <cell r="Z1238">
            <v>0.112</v>
          </cell>
        </row>
        <row r="1239">
          <cell r="A1239">
            <v>1234</v>
          </cell>
          <cell r="B1239" t="str">
            <v>1760040752</v>
          </cell>
        </row>
        <row r="1239">
          <cell r="D1239" t="str">
            <v>PVC直接</v>
          </cell>
          <cell r="E1239" t="str">
            <v>国标50㎜</v>
          </cell>
        </row>
        <row r="1239">
          <cell r="G1239" t="str">
            <v>个</v>
          </cell>
        </row>
        <row r="1239">
          <cell r="I1239">
            <v>59</v>
          </cell>
          <cell r="J1239">
            <v>54.2</v>
          </cell>
        </row>
        <row r="1239">
          <cell r="O1239">
            <v>59</v>
          </cell>
        </row>
        <row r="1239">
          <cell r="Z1239">
            <v>5.4199996</v>
          </cell>
        </row>
        <row r="1240">
          <cell r="A1240">
            <v>1235</v>
          </cell>
          <cell r="B1240" t="str">
            <v>1760040753</v>
          </cell>
        </row>
        <row r="1240">
          <cell r="D1240" t="str">
            <v>PVC直接</v>
          </cell>
          <cell r="E1240" t="str">
            <v>国标75mm</v>
          </cell>
        </row>
        <row r="1240">
          <cell r="G1240" t="str">
            <v>个</v>
          </cell>
        </row>
        <row r="1240">
          <cell r="I1240">
            <v>24</v>
          </cell>
          <cell r="J1240">
            <v>35.06</v>
          </cell>
        </row>
        <row r="1240">
          <cell r="O1240">
            <v>24</v>
          </cell>
        </row>
        <row r="1240">
          <cell r="Z1240">
            <v>3.5059992</v>
          </cell>
        </row>
        <row r="1241">
          <cell r="A1241">
            <v>1236</v>
          </cell>
          <cell r="B1241" t="str">
            <v>1760040754</v>
          </cell>
        </row>
        <row r="1241">
          <cell r="D1241" t="str">
            <v>PVC直接</v>
          </cell>
          <cell r="E1241" t="str">
            <v>国标110㎜</v>
          </cell>
        </row>
        <row r="1241">
          <cell r="G1241" t="str">
            <v>个</v>
          </cell>
        </row>
        <row r="1241">
          <cell r="I1241">
            <v>40</v>
          </cell>
          <cell r="J1241">
            <v>75.13</v>
          </cell>
        </row>
        <row r="1241">
          <cell r="O1241">
            <v>40</v>
          </cell>
        </row>
        <row r="1241">
          <cell r="Z1241">
            <v>7.513</v>
          </cell>
        </row>
        <row r="1242">
          <cell r="A1242">
            <v>1237</v>
          </cell>
          <cell r="B1242" t="str">
            <v>1760040800</v>
          </cell>
        </row>
        <row r="1242">
          <cell r="D1242" t="str">
            <v>通管板（小模具）</v>
          </cell>
          <cell r="E1242" t="str">
            <v>澳标40MM</v>
          </cell>
        </row>
        <row r="1242">
          <cell r="G1242" t="str">
            <v>个</v>
          </cell>
        </row>
        <row r="1242">
          <cell r="I1242">
            <v>1119</v>
          </cell>
          <cell r="J1242">
            <v>324.51</v>
          </cell>
        </row>
        <row r="1242">
          <cell r="O1242">
            <v>1119</v>
          </cell>
        </row>
        <row r="1242">
          <cell r="Z1242">
            <v>32.451</v>
          </cell>
        </row>
        <row r="1243">
          <cell r="A1243">
            <v>1238</v>
          </cell>
          <cell r="B1243" t="str">
            <v>1760040801</v>
          </cell>
        </row>
        <row r="1243">
          <cell r="D1243" t="str">
            <v>通管板（小模具）</v>
          </cell>
          <cell r="E1243" t="str">
            <v>澳标50MM</v>
          </cell>
        </row>
        <row r="1243">
          <cell r="G1243" t="str">
            <v>个</v>
          </cell>
        </row>
        <row r="1243">
          <cell r="I1243">
            <v>791</v>
          </cell>
          <cell r="J1243">
            <v>230.48</v>
          </cell>
        </row>
        <row r="1243">
          <cell r="O1243">
            <v>791</v>
          </cell>
        </row>
        <row r="1243">
          <cell r="Z1243">
            <v>23.0479998</v>
          </cell>
        </row>
        <row r="1244">
          <cell r="A1244">
            <v>1239</v>
          </cell>
          <cell r="B1244" t="str">
            <v>1760040802</v>
          </cell>
        </row>
        <row r="1244">
          <cell r="D1244" t="str">
            <v>通管板（大模具）</v>
          </cell>
          <cell r="E1244" t="str">
            <v>澳标100mm</v>
          </cell>
        </row>
        <row r="1244">
          <cell r="G1244" t="str">
            <v>个</v>
          </cell>
        </row>
        <row r="1244">
          <cell r="I1244">
            <v>606</v>
          </cell>
          <cell r="J1244">
            <v>695.54</v>
          </cell>
        </row>
        <row r="1244">
          <cell r="O1244">
            <v>606</v>
          </cell>
        </row>
        <row r="1244">
          <cell r="Z1244">
            <v>69.5540136</v>
          </cell>
        </row>
        <row r="1245">
          <cell r="A1245">
            <v>1240</v>
          </cell>
          <cell r="B1245" t="str">
            <v>1760040953</v>
          </cell>
        </row>
        <row r="1245">
          <cell r="D1245" t="str">
            <v>PVC通风帽</v>
          </cell>
          <cell r="E1245" t="str">
            <v>国标110㎜</v>
          </cell>
        </row>
        <row r="1245">
          <cell r="G1245" t="str">
            <v>个</v>
          </cell>
        </row>
        <row r="1245">
          <cell r="I1245">
            <v>6</v>
          </cell>
          <cell r="J1245">
            <v>126</v>
          </cell>
        </row>
        <row r="1245">
          <cell r="O1245">
            <v>6</v>
          </cell>
        </row>
        <row r="1245">
          <cell r="Z1245">
            <v>12.6</v>
          </cell>
        </row>
        <row r="1246">
          <cell r="A1246">
            <v>1241</v>
          </cell>
          <cell r="B1246" t="str">
            <v>1760041051</v>
          </cell>
        </row>
        <row r="1246">
          <cell r="D1246" t="str">
            <v>PVC吊卡</v>
          </cell>
          <cell r="E1246" t="str">
            <v>国标110mm</v>
          </cell>
        </row>
        <row r="1246">
          <cell r="G1246" t="str">
            <v>个</v>
          </cell>
        </row>
        <row r="1246">
          <cell r="I1246">
            <v>136</v>
          </cell>
          <cell r="J1246">
            <v>328.69</v>
          </cell>
        </row>
        <row r="1246">
          <cell r="O1246">
            <v>136</v>
          </cell>
        </row>
        <row r="1246">
          <cell r="Z1246">
            <v>32.8689968</v>
          </cell>
        </row>
        <row r="1247">
          <cell r="A1247">
            <v>1242</v>
          </cell>
          <cell r="B1247" t="str">
            <v>1760049903</v>
          </cell>
        </row>
        <row r="1247">
          <cell r="D1247" t="str">
            <v>穿线管（铁管）</v>
          </cell>
          <cell r="E1247" t="str">
            <v>国标16㎜</v>
          </cell>
        </row>
        <row r="1247">
          <cell r="G1247" t="str">
            <v>米</v>
          </cell>
        </row>
        <row r="1247">
          <cell r="I1247">
            <v>12</v>
          </cell>
          <cell r="J1247">
            <v>24.3</v>
          </cell>
        </row>
        <row r="1247">
          <cell r="O1247">
            <v>12</v>
          </cell>
        </row>
        <row r="1247">
          <cell r="Z1247">
            <v>2.43</v>
          </cell>
        </row>
        <row r="1248">
          <cell r="A1248">
            <v>1243</v>
          </cell>
          <cell r="B1248" t="str">
            <v>1760049909</v>
          </cell>
        </row>
        <row r="1248">
          <cell r="D1248" t="str">
            <v>PVC穿线管</v>
          </cell>
          <cell r="E1248" t="str">
            <v>Φ40</v>
          </cell>
        </row>
        <row r="1248">
          <cell r="G1248" t="str">
            <v>米</v>
          </cell>
        </row>
        <row r="1248">
          <cell r="I1248">
            <v>66</v>
          </cell>
          <cell r="J1248">
            <v>189.02</v>
          </cell>
        </row>
        <row r="1248">
          <cell r="O1248">
            <v>66</v>
          </cell>
        </row>
        <row r="1248">
          <cell r="Z1248">
            <v>18.9019974</v>
          </cell>
        </row>
        <row r="1249">
          <cell r="A1249">
            <v>1244</v>
          </cell>
          <cell r="B1249" t="str">
            <v>1760049912</v>
          </cell>
        </row>
        <row r="1249">
          <cell r="D1249" t="str">
            <v>PVC穿线管</v>
          </cell>
          <cell r="E1249" t="str">
            <v>25</v>
          </cell>
        </row>
        <row r="1249">
          <cell r="G1249" t="str">
            <v>米</v>
          </cell>
        </row>
        <row r="1249">
          <cell r="I1249">
            <v>9836</v>
          </cell>
          <cell r="J1249">
            <v>13833.83</v>
          </cell>
        </row>
        <row r="1249">
          <cell r="O1249">
            <v>9836</v>
          </cell>
        </row>
        <row r="1249">
          <cell r="Z1249">
            <v>1383.3832364</v>
          </cell>
        </row>
        <row r="1250">
          <cell r="A1250">
            <v>1245</v>
          </cell>
          <cell r="B1250" t="str">
            <v>1760980100</v>
          </cell>
        </row>
        <row r="1250">
          <cell r="D1250" t="str">
            <v>橡塑保温管</v>
          </cell>
          <cell r="E1250" t="str">
            <v>20mm*20mm</v>
          </cell>
        </row>
        <row r="1250">
          <cell r="G1250" t="str">
            <v>米</v>
          </cell>
        </row>
        <row r="1250">
          <cell r="I1250">
            <v>0</v>
          </cell>
          <cell r="J1250">
            <v>3.11</v>
          </cell>
        </row>
        <row r="1250">
          <cell r="O1250">
            <v>0</v>
          </cell>
        </row>
        <row r="1250">
          <cell r="Z1250">
            <v>0</v>
          </cell>
        </row>
        <row r="1251">
          <cell r="A1251">
            <v>1246</v>
          </cell>
          <cell r="B1251" t="str">
            <v>1760990000</v>
          </cell>
        </row>
        <row r="1251">
          <cell r="D1251" t="str">
            <v>角阀</v>
          </cell>
          <cell r="E1251" t="str">
            <v>15</v>
          </cell>
        </row>
        <row r="1251">
          <cell r="G1251" t="str">
            <v>个</v>
          </cell>
        </row>
        <row r="1251">
          <cell r="I1251">
            <v>6</v>
          </cell>
          <cell r="J1251">
            <v>132.57</v>
          </cell>
        </row>
        <row r="1251">
          <cell r="O1251">
            <v>0</v>
          </cell>
        </row>
        <row r="1251">
          <cell r="Z1251">
            <v>0</v>
          </cell>
        </row>
        <row r="1252">
          <cell r="A1252">
            <v>1247</v>
          </cell>
          <cell r="B1252" t="str">
            <v>1760990002</v>
          </cell>
        </row>
        <row r="1252">
          <cell r="D1252" t="str">
            <v>角阀</v>
          </cell>
          <cell r="E1252" t="str">
            <v>澳标3/4</v>
          </cell>
        </row>
        <row r="1252">
          <cell r="G1252" t="str">
            <v>件</v>
          </cell>
        </row>
        <row r="1252">
          <cell r="I1252">
            <v>2</v>
          </cell>
          <cell r="J1252">
            <v>86.32</v>
          </cell>
        </row>
        <row r="1252">
          <cell r="O1252">
            <v>2</v>
          </cell>
        </row>
        <row r="1252">
          <cell r="Z1252">
            <v>8.632</v>
          </cell>
        </row>
        <row r="1253">
          <cell r="A1253">
            <v>1248</v>
          </cell>
          <cell r="B1253" t="str">
            <v>1760990003</v>
          </cell>
        </row>
        <row r="1253">
          <cell r="D1253" t="str">
            <v>角阀</v>
          </cell>
          <cell r="E1253" t="str">
            <v>澳标1/2</v>
          </cell>
        </row>
        <row r="1253">
          <cell r="G1253" t="str">
            <v>件</v>
          </cell>
        </row>
        <row r="1253">
          <cell r="I1253">
            <v>75</v>
          </cell>
          <cell r="J1253">
            <v>2145.95</v>
          </cell>
        </row>
        <row r="1253">
          <cell r="O1253">
            <v>75</v>
          </cell>
        </row>
        <row r="1253">
          <cell r="Z1253">
            <v>214.5950025</v>
          </cell>
        </row>
        <row r="1254">
          <cell r="A1254">
            <v>1249</v>
          </cell>
          <cell r="B1254" t="str">
            <v>1760990004</v>
          </cell>
        </row>
        <row r="1254">
          <cell r="D1254" t="str">
            <v>角阀</v>
          </cell>
          <cell r="E1254" t="str">
            <v>20</v>
          </cell>
        </row>
        <row r="1254">
          <cell r="G1254" t="str">
            <v>件</v>
          </cell>
        </row>
        <row r="1254">
          <cell r="I1254">
            <v>4</v>
          </cell>
          <cell r="J1254">
            <v>99.1</v>
          </cell>
        </row>
        <row r="1254">
          <cell r="O1254">
            <v>0</v>
          </cell>
        </row>
        <row r="1254">
          <cell r="Z1254">
            <v>0</v>
          </cell>
        </row>
        <row r="1255">
          <cell r="A1255">
            <v>1250</v>
          </cell>
          <cell r="B1255" t="str">
            <v>1770013015</v>
          </cell>
        </row>
        <row r="1255">
          <cell r="D1255" t="str">
            <v>聚氯乙烯绝缘电线-黄</v>
          </cell>
          <cell r="E1255" t="str">
            <v>国标 BV-450/750V-1*6</v>
          </cell>
        </row>
        <row r="1255">
          <cell r="G1255" t="str">
            <v>米</v>
          </cell>
        </row>
        <row r="1255">
          <cell r="I1255">
            <v>95</v>
          </cell>
          <cell r="J1255">
            <v>446.34</v>
          </cell>
        </row>
        <row r="1255">
          <cell r="O1255">
            <v>95</v>
          </cell>
        </row>
        <row r="1255">
          <cell r="Z1255">
            <v>44.634002</v>
          </cell>
        </row>
        <row r="1256">
          <cell r="A1256">
            <v>1251</v>
          </cell>
          <cell r="B1256" t="str">
            <v>1770013016</v>
          </cell>
        </row>
        <row r="1256">
          <cell r="D1256" t="str">
            <v>聚氯乙烯绝缘电线-黄绿</v>
          </cell>
          <cell r="E1256" t="str">
            <v>国标 BV-450/750V-1*6</v>
          </cell>
        </row>
        <row r="1256">
          <cell r="G1256" t="str">
            <v>米</v>
          </cell>
        </row>
        <row r="1256">
          <cell r="I1256">
            <v>53</v>
          </cell>
          <cell r="J1256">
            <v>136.27</v>
          </cell>
        </row>
        <row r="1256">
          <cell r="O1256">
            <v>53</v>
          </cell>
        </row>
        <row r="1256">
          <cell r="Z1256">
            <v>13.6269996</v>
          </cell>
        </row>
        <row r="1257">
          <cell r="A1257">
            <v>1252</v>
          </cell>
          <cell r="B1257" t="str">
            <v>1770013017</v>
          </cell>
        </row>
        <row r="1257">
          <cell r="D1257" t="str">
            <v>聚氯乙烯绝缘电线-红</v>
          </cell>
          <cell r="E1257" t="str">
            <v>国标 BV-450/750V-1*10</v>
          </cell>
        </row>
        <row r="1257">
          <cell r="G1257" t="str">
            <v>米</v>
          </cell>
        </row>
        <row r="1257">
          <cell r="I1257">
            <v>70</v>
          </cell>
          <cell r="J1257">
            <v>274.02</v>
          </cell>
        </row>
        <row r="1257">
          <cell r="O1257">
            <v>70</v>
          </cell>
        </row>
        <row r="1257">
          <cell r="Z1257">
            <v>27.401997</v>
          </cell>
        </row>
        <row r="1258">
          <cell r="A1258">
            <v>1253</v>
          </cell>
          <cell r="B1258" t="str">
            <v>1770013018</v>
          </cell>
        </row>
        <row r="1258">
          <cell r="D1258" t="str">
            <v>聚氯乙烯绝缘电线-蓝</v>
          </cell>
          <cell r="E1258" t="str">
            <v>国标 BV-450/750V-1*10</v>
          </cell>
        </row>
        <row r="1258">
          <cell r="G1258" t="str">
            <v>米</v>
          </cell>
        </row>
        <row r="1258">
          <cell r="I1258">
            <v>300</v>
          </cell>
          <cell r="J1258">
            <v>1174.36</v>
          </cell>
        </row>
        <row r="1258">
          <cell r="O1258">
            <v>130</v>
          </cell>
        </row>
        <row r="1258">
          <cell r="Z1258">
            <v>50.888929</v>
          </cell>
        </row>
        <row r="1259">
          <cell r="A1259">
            <v>1254</v>
          </cell>
          <cell r="B1259" t="str">
            <v>1770013019</v>
          </cell>
        </row>
        <row r="1259">
          <cell r="D1259" t="str">
            <v>聚氯乙烯绝缘电线-黄</v>
          </cell>
          <cell r="E1259" t="str">
            <v>国标 BV-450/750V-1*10</v>
          </cell>
        </row>
        <row r="1259">
          <cell r="G1259" t="str">
            <v>米</v>
          </cell>
        </row>
        <row r="1259">
          <cell r="I1259">
            <v>6</v>
          </cell>
          <cell r="J1259">
            <v>27.69</v>
          </cell>
        </row>
        <row r="1259">
          <cell r="O1259">
            <v>6</v>
          </cell>
        </row>
        <row r="1259">
          <cell r="Z1259">
            <v>2.769</v>
          </cell>
        </row>
        <row r="1260">
          <cell r="A1260">
            <v>1255</v>
          </cell>
          <cell r="B1260" t="str">
            <v>1770013023</v>
          </cell>
        </row>
        <row r="1260">
          <cell r="D1260" t="str">
            <v>聚氯乙烯绝缘电线-绿</v>
          </cell>
          <cell r="E1260" t="str">
            <v>国标 BV-450/750V-1*6</v>
          </cell>
        </row>
        <row r="1260">
          <cell r="G1260" t="str">
            <v>米</v>
          </cell>
        </row>
        <row r="1260">
          <cell r="I1260">
            <v>136</v>
          </cell>
          <cell r="J1260">
            <v>287.11</v>
          </cell>
        </row>
        <row r="1260">
          <cell r="O1260">
            <v>136</v>
          </cell>
        </row>
        <row r="1260">
          <cell r="Z1260">
            <v>28.7110008</v>
          </cell>
        </row>
        <row r="1261">
          <cell r="A1261">
            <v>1256</v>
          </cell>
          <cell r="B1261" t="str">
            <v>1770013024</v>
          </cell>
        </row>
        <row r="1261">
          <cell r="D1261" t="str">
            <v>聚氯乙烯绝缘电线-绿</v>
          </cell>
          <cell r="E1261" t="str">
            <v>国标 BV-450/750V-1*10</v>
          </cell>
        </row>
        <row r="1261">
          <cell r="G1261" t="str">
            <v>米</v>
          </cell>
        </row>
        <row r="1261">
          <cell r="I1261">
            <v>60</v>
          </cell>
          <cell r="J1261">
            <v>62.49</v>
          </cell>
        </row>
        <row r="1261">
          <cell r="O1261">
            <v>60</v>
          </cell>
        </row>
        <row r="1261">
          <cell r="Z1261">
            <v>6.249</v>
          </cell>
        </row>
        <row r="1262">
          <cell r="A1262">
            <v>1257</v>
          </cell>
          <cell r="B1262" t="str">
            <v>1770013025</v>
          </cell>
        </row>
        <row r="1262">
          <cell r="D1262" t="str">
            <v>聚氯乙烯绝缘电线-黄绿</v>
          </cell>
          <cell r="E1262" t="str">
            <v>国标 BV-450/750V-1*10</v>
          </cell>
        </row>
        <row r="1262">
          <cell r="G1262" t="str">
            <v>米</v>
          </cell>
        </row>
        <row r="1262">
          <cell r="I1262">
            <v>635</v>
          </cell>
          <cell r="J1262">
            <v>2485.72</v>
          </cell>
        </row>
        <row r="1262">
          <cell r="O1262">
            <v>635</v>
          </cell>
        </row>
        <row r="1262">
          <cell r="Z1262">
            <v>248.57202</v>
          </cell>
        </row>
        <row r="1263">
          <cell r="A1263">
            <v>1258</v>
          </cell>
          <cell r="B1263" t="str">
            <v>1770013060</v>
          </cell>
        </row>
        <row r="1263">
          <cell r="D1263" t="str">
            <v>聚氯乙烯绝缘电线-白</v>
          </cell>
          <cell r="E1263" t="str">
            <v>国标 BV-450/750V-1*2.5</v>
          </cell>
        </row>
        <row r="1263">
          <cell r="G1263" t="str">
            <v>米</v>
          </cell>
        </row>
        <row r="1263">
          <cell r="I1263">
            <v>18</v>
          </cell>
          <cell r="J1263">
            <v>24.1</v>
          </cell>
        </row>
        <row r="1263">
          <cell r="O1263">
            <v>18</v>
          </cell>
        </row>
        <row r="1263">
          <cell r="Z1263">
            <v>2.4100002</v>
          </cell>
        </row>
        <row r="1264">
          <cell r="A1264">
            <v>1259</v>
          </cell>
          <cell r="B1264" t="str">
            <v>1770013113</v>
          </cell>
        </row>
        <row r="1264">
          <cell r="D1264" t="str">
            <v>交联聚乙烯绝缘聚氯乙稀护套电力电缆</v>
          </cell>
          <cell r="E1264" t="str">
            <v>国标 YJV-0.6/1KV-3*4</v>
          </cell>
        </row>
        <row r="1264">
          <cell r="G1264" t="str">
            <v>米</v>
          </cell>
        </row>
        <row r="1264">
          <cell r="I1264">
            <v>102</v>
          </cell>
          <cell r="J1264">
            <v>1636.85</v>
          </cell>
        </row>
        <row r="1264">
          <cell r="O1264">
            <v>102</v>
          </cell>
        </row>
        <row r="1264">
          <cell r="Z1264">
            <v>163.6849998</v>
          </cell>
        </row>
        <row r="1265">
          <cell r="A1265">
            <v>1260</v>
          </cell>
          <cell r="B1265" t="str">
            <v>1770013134</v>
          </cell>
        </row>
        <row r="1265">
          <cell r="D1265" t="str">
            <v>交联聚乙烯绝缘聚氯乙稀护套电力电缆</v>
          </cell>
          <cell r="E1265" t="str">
            <v>国标 YJV-0.6/1KV-5*6</v>
          </cell>
        </row>
        <row r="1265">
          <cell r="G1265" t="str">
            <v>米</v>
          </cell>
        </row>
        <row r="1265">
          <cell r="I1265">
            <v>47</v>
          </cell>
          <cell r="J1265">
            <v>1198.11</v>
          </cell>
        </row>
        <row r="1265">
          <cell r="O1265">
            <v>47</v>
          </cell>
        </row>
        <row r="1265">
          <cell r="Z1265">
            <v>119.8109994</v>
          </cell>
        </row>
        <row r="1266">
          <cell r="A1266">
            <v>1261</v>
          </cell>
          <cell r="B1266" t="str">
            <v>1770046801</v>
          </cell>
        </row>
        <row r="1266">
          <cell r="D1266" t="str">
            <v>声光控开关</v>
          </cell>
          <cell r="E1266" t="str">
            <v>力士盾60W</v>
          </cell>
        </row>
        <row r="1266">
          <cell r="G1266" t="str">
            <v>个</v>
          </cell>
        </row>
        <row r="1266">
          <cell r="I1266">
            <v>7</v>
          </cell>
          <cell r="J1266">
            <v>108.74</v>
          </cell>
        </row>
        <row r="1266">
          <cell r="O1266">
            <v>7</v>
          </cell>
        </row>
        <row r="1266">
          <cell r="Z1266">
            <v>10.8740002</v>
          </cell>
        </row>
        <row r="1267">
          <cell r="A1267">
            <v>1262</v>
          </cell>
          <cell r="B1267" t="str">
            <v>1770050202</v>
          </cell>
        </row>
        <row r="1267">
          <cell r="D1267" t="str">
            <v>镜前灯</v>
          </cell>
        </row>
        <row r="1267">
          <cell r="G1267" t="str">
            <v>个</v>
          </cell>
        </row>
        <row r="1267">
          <cell r="I1267">
            <v>1</v>
          </cell>
          <cell r="J1267">
            <v>155.42</v>
          </cell>
        </row>
        <row r="1267">
          <cell r="O1267">
            <v>1</v>
          </cell>
        </row>
        <row r="1267">
          <cell r="Z1267">
            <v>15.542</v>
          </cell>
        </row>
        <row r="1268">
          <cell r="A1268">
            <v>1263</v>
          </cell>
          <cell r="B1268" t="str">
            <v>1770051009</v>
          </cell>
        </row>
        <row r="1268">
          <cell r="D1268" t="str">
            <v>LED爆闪肩灯</v>
          </cell>
        </row>
        <row r="1268">
          <cell r="G1268" t="str">
            <v>个</v>
          </cell>
        </row>
        <row r="1268">
          <cell r="I1268">
            <v>18</v>
          </cell>
          <cell r="J1268">
            <v>302.65</v>
          </cell>
        </row>
        <row r="1268">
          <cell r="O1268">
            <v>18</v>
          </cell>
        </row>
        <row r="1268">
          <cell r="Z1268">
            <v>30.2650002</v>
          </cell>
        </row>
        <row r="1269">
          <cell r="A1269">
            <v>1264</v>
          </cell>
          <cell r="B1269" t="str">
            <v>1770990001</v>
          </cell>
        </row>
        <row r="1269">
          <cell r="D1269" t="str">
            <v>烟感器</v>
          </cell>
          <cell r="E1269" t="str">
            <v>独立型光电式</v>
          </cell>
        </row>
        <row r="1269">
          <cell r="G1269" t="str">
            <v>个</v>
          </cell>
        </row>
        <row r="1269">
          <cell r="I1269">
            <v>1</v>
          </cell>
          <cell r="J1269">
            <v>61.66</v>
          </cell>
        </row>
        <row r="1269">
          <cell r="O1269">
            <v>1</v>
          </cell>
        </row>
        <row r="1269">
          <cell r="Z1269">
            <v>6.166</v>
          </cell>
        </row>
        <row r="1270">
          <cell r="A1270">
            <v>1265</v>
          </cell>
          <cell r="B1270" t="str">
            <v>1770990002</v>
          </cell>
        </row>
        <row r="1270">
          <cell r="D1270" t="str">
            <v>防水盒</v>
          </cell>
        </row>
        <row r="1270">
          <cell r="G1270" t="str">
            <v>个</v>
          </cell>
        </row>
        <row r="1270">
          <cell r="I1270">
            <v>8</v>
          </cell>
          <cell r="J1270">
            <v>578.55</v>
          </cell>
        </row>
        <row r="1270">
          <cell r="O1270">
            <v>8</v>
          </cell>
        </row>
        <row r="1270">
          <cell r="Z1270">
            <v>57.855</v>
          </cell>
        </row>
        <row r="1271">
          <cell r="A1271">
            <v>1266</v>
          </cell>
          <cell r="B1271" t="str">
            <v>1770990003</v>
          </cell>
        </row>
        <row r="1271">
          <cell r="D1271" t="str">
            <v>普司令箱一通</v>
          </cell>
          <cell r="E1271" t="str">
            <v>澳标</v>
          </cell>
        </row>
        <row r="1271">
          <cell r="G1271" t="str">
            <v>件</v>
          </cell>
        </row>
        <row r="1271">
          <cell r="I1271">
            <v>205</v>
          </cell>
          <cell r="J1271">
            <v>1025</v>
          </cell>
        </row>
        <row r="1271">
          <cell r="O1271">
            <v>205</v>
          </cell>
        </row>
        <row r="1271">
          <cell r="Z1271">
            <v>102.5</v>
          </cell>
        </row>
        <row r="1272">
          <cell r="B1272" t="str">
            <v>物料:JCJZ.0001 </v>
          </cell>
        </row>
        <row r="1272">
          <cell r="D1272" t="str">
            <v>滨州置业棕榈湾车库项目</v>
          </cell>
        </row>
        <row r="1272">
          <cell r="J1272">
            <v>31780.31</v>
          </cell>
        </row>
        <row r="1272">
          <cell r="Z1272">
            <v>1000</v>
          </cell>
        </row>
        <row r="1273">
          <cell r="B1273" t="str">
            <v>物料:JCJZ.0004 </v>
          </cell>
        </row>
        <row r="1273">
          <cell r="D1273" t="str">
            <v>马来西亚A户型项目</v>
          </cell>
        </row>
        <row r="1273">
          <cell r="J1273">
            <v>210522.93</v>
          </cell>
        </row>
        <row r="1273">
          <cell r="Z1273">
            <v>50000</v>
          </cell>
        </row>
        <row r="1275">
          <cell r="B1275" t="str">
            <v>物料:JCJZ.0007 </v>
          </cell>
        </row>
        <row r="1275">
          <cell r="D1275" t="str">
            <v>20尺旋转墙项目</v>
          </cell>
        </row>
        <row r="1275">
          <cell r="J1275">
            <v>178019.6</v>
          </cell>
        </row>
        <row r="1275">
          <cell r="Z1275">
            <v>80000</v>
          </cell>
        </row>
        <row r="1276">
          <cell r="B1276" t="str">
            <v>物料:JCJZ.0009 </v>
          </cell>
        </row>
        <row r="1276">
          <cell r="D1276" t="str">
            <v>印度舞台车项目</v>
          </cell>
        </row>
        <row r="1276">
          <cell r="J1276">
            <v>105641.6</v>
          </cell>
        </row>
        <row r="1276">
          <cell r="Z1276">
            <v>8000</v>
          </cell>
        </row>
        <row r="1277">
          <cell r="B1277" t="str">
            <v>物料:JCJZ.0011</v>
          </cell>
        </row>
        <row r="1277">
          <cell r="D1277" t="str">
            <v> 智利安置房750B项目</v>
          </cell>
        </row>
        <row r="1277">
          <cell r="J1277">
            <v>481683.9</v>
          </cell>
        </row>
        <row r="1277">
          <cell r="Z1277">
            <v>3000</v>
          </cell>
        </row>
        <row r="1278">
          <cell r="B1278" t="str">
            <v>物料:JCJZ.0014 </v>
          </cell>
        </row>
        <row r="1278">
          <cell r="D1278" t="str">
            <v>20尺装配式房屋项目</v>
          </cell>
        </row>
        <row r="1278">
          <cell r="J1278">
            <v>350351.08</v>
          </cell>
        </row>
        <row r="1278">
          <cell r="Z1278">
            <v>24000</v>
          </cell>
        </row>
        <row r="1279">
          <cell r="B1279" t="str">
            <v>物料:JCJZ.0018 </v>
          </cell>
        </row>
        <row r="1279">
          <cell r="D1279" t="str">
            <v>智利150单身公寓</v>
          </cell>
        </row>
        <row r="1279">
          <cell r="J1279">
            <v>93827.03</v>
          </cell>
        </row>
        <row r="1279">
          <cell r="Z1279">
            <v>50000</v>
          </cell>
        </row>
        <row r="1280">
          <cell r="B1280" t="str">
            <v>物料:JCJZ.0020 </v>
          </cell>
        </row>
        <row r="1280">
          <cell r="D1280" t="str">
            <v>职工公寓项目</v>
          </cell>
        </row>
        <row r="1280">
          <cell r="J1280">
            <v>930125.03</v>
          </cell>
        </row>
        <row r="1280">
          <cell r="Z1280">
            <v>270000</v>
          </cell>
        </row>
        <row r="1281">
          <cell r="B1281" t="str">
            <v>物料:JCJZ.0034 </v>
          </cell>
        </row>
        <row r="1281">
          <cell r="D1281" t="str">
            <v>二室一厅集装箱装配式样板房（55㎡）</v>
          </cell>
        </row>
        <row r="1281">
          <cell r="J1281">
            <v>6192.32</v>
          </cell>
        </row>
        <row r="1281">
          <cell r="Z1281">
            <v>6000</v>
          </cell>
        </row>
      </sheetData>
      <sheetData sheetId="45"/>
      <sheetData sheetId="46"/>
      <sheetData sheetId="47"/>
      <sheetData sheetId="48"/>
      <sheetData sheetId="49">
        <row r="6">
          <cell r="A6">
            <v>1</v>
          </cell>
          <cell r="B6" t="str">
            <v>03204-0601-001</v>
          </cell>
        </row>
        <row r="6">
          <cell r="D6" t="str">
            <v>电动试压泵</v>
          </cell>
          <cell r="E6" t="str">
            <v>3DSY40</v>
          </cell>
          <cell r="F6" t="str">
            <v>莱阳试压泵厂</v>
          </cell>
          <cell r="G6" t="str">
            <v>台</v>
          </cell>
          <cell r="H6">
            <v>1</v>
          </cell>
          <cell r="I6">
            <v>41862</v>
          </cell>
          <cell r="J6">
            <v>41947</v>
          </cell>
          <cell r="K6">
            <v>2905.98</v>
          </cell>
          <cell r="L6">
            <v>2346.07</v>
          </cell>
        </row>
        <row r="7">
          <cell r="A7">
            <v>2</v>
          </cell>
          <cell r="B7" t="str">
            <v>05299-0601-001</v>
          </cell>
        </row>
        <row r="7">
          <cell r="D7" t="str">
            <v>日立空压机</v>
          </cell>
          <cell r="E7" t="str">
            <v>5.5P-9.5V</v>
          </cell>
          <cell r="F7" t="str">
            <v>日立(中国)有限公司</v>
          </cell>
          <cell r="G7" t="str">
            <v>台</v>
          </cell>
          <cell r="H7">
            <v>1</v>
          </cell>
          <cell r="I7">
            <v>41773</v>
          </cell>
          <cell r="J7">
            <v>41947</v>
          </cell>
          <cell r="K7">
            <v>7692.31</v>
          </cell>
          <cell r="L7">
            <v>6210.41</v>
          </cell>
        </row>
        <row r="8">
          <cell r="A8">
            <v>3</v>
          </cell>
          <cell r="B8" t="str">
            <v>06305-0601-002</v>
          </cell>
        </row>
        <row r="8">
          <cell r="D8" t="str">
            <v>逆变焊机</v>
          </cell>
          <cell r="E8" t="str">
            <v>NBC-350</v>
          </cell>
          <cell r="F8" t="str">
            <v>山东奥太电气有限公司</v>
          </cell>
          <cell r="G8" t="str">
            <v>台</v>
          </cell>
          <cell r="H8">
            <v>1</v>
          </cell>
          <cell r="I8">
            <v>41811</v>
          </cell>
          <cell r="J8">
            <v>41947</v>
          </cell>
          <cell r="K8">
            <v>7521.37</v>
          </cell>
          <cell r="L8">
            <v>6072.32</v>
          </cell>
        </row>
        <row r="9">
          <cell r="A9">
            <v>4</v>
          </cell>
          <cell r="B9" t="str">
            <v>06305-0601-005</v>
          </cell>
        </row>
        <row r="9">
          <cell r="D9" t="str">
            <v>逆变焊机</v>
          </cell>
          <cell r="E9" t="str">
            <v>ZX7-200S</v>
          </cell>
          <cell r="F9" t="str">
            <v>山东奥太电气有限公司</v>
          </cell>
          <cell r="G9" t="str">
            <v>台</v>
          </cell>
          <cell r="H9">
            <v>1</v>
          </cell>
          <cell r="I9">
            <v>41762</v>
          </cell>
          <cell r="J9">
            <v>41947</v>
          </cell>
          <cell r="K9">
            <v>914.53</v>
          </cell>
          <cell r="L9">
            <v>738.6</v>
          </cell>
        </row>
        <row r="10">
          <cell r="A10">
            <v>5</v>
          </cell>
          <cell r="B10" t="str">
            <v>06305-0601-006</v>
          </cell>
        </row>
        <row r="10">
          <cell r="D10" t="str">
            <v>逆变焊机</v>
          </cell>
          <cell r="E10" t="str">
            <v>ZX7-200S</v>
          </cell>
          <cell r="F10" t="str">
            <v>山东奥太电气有限公司</v>
          </cell>
          <cell r="G10" t="str">
            <v>台</v>
          </cell>
          <cell r="H10">
            <v>1</v>
          </cell>
          <cell r="I10">
            <v>41762</v>
          </cell>
          <cell r="J10">
            <v>41947</v>
          </cell>
          <cell r="K10">
            <v>914.53</v>
          </cell>
          <cell r="L10">
            <v>738.6</v>
          </cell>
        </row>
        <row r="11">
          <cell r="A11">
            <v>6</v>
          </cell>
          <cell r="B11" t="str">
            <v>06305-0601-007</v>
          </cell>
        </row>
        <row r="11">
          <cell r="D11" t="str">
            <v>逆变焊机</v>
          </cell>
          <cell r="E11" t="str">
            <v>ZX7-200S</v>
          </cell>
          <cell r="F11" t="str">
            <v>山东奥太电气有限公司</v>
          </cell>
          <cell r="G11" t="str">
            <v>台</v>
          </cell>
          <cell r="H11">
            <v>1</v>
          </cell>
          <cell r="I11">
            <v>41762</v>
          </cell>
          <cell r="J11">
            <v>41947</v>
          </cell>
          <cell r="K11">
            <v>914.53</v>
          </cell>
          <cell r="L11">
            <v>738.6</v>
          </cell>
        </row>
        <row r="12">
          <cell r="A12">
            <v>7</v>
          </cell>
          <cell r="B12" t="str">
            <v>11299-0601-001</v>
          </cell>
        </row>
        <row r="12">
          <cell r="D12" t="str">
            <v>麦太保磁力钻</v>
          </cell>
          <cell r="E12" t="str">
            <v>MA650</v>
          </cell>
          <cell r="F12" t="str">
            <v>麦太保电动工具（中国）有限公司</v>
          </cell>
          <cell r="G12" t="str">
            <v>台</v>
          </cell>
          <cell r="H12">
            <v>1</v>
          </cell>
          <cell r="I12">
            <v>41080</v>
          </cell>
          <cell r="J12">
            <v>41947</v>
          </cell>
          <cell r="K12">
            <v>15982.91</v>
          </cell>
          <cell r="L12">
            <v>12861.59</v>
          </cell>
        </row>
        <row r="13">
          <cell r="A13">
            <v>8</v>
          </cell>
          <cell r="B13" t="str">
            <v>16103-0601-001</v>
          </cell>
        </row>
        <row r="13">
          <cell r="D13" t="str">
            <v>等离子切割机</v>
          </cell>
          <cell r="E13" t="str">
            <v>LGK-60</v>
          </cell>
          <cell r="F13" t="str">
            <v>山东奥太电气有限公司</v>
          </cell>
          <cell r="G13" t="str">
            <v>台</v>
          </cell>
          <cell r="H13">
            <v>1</v>
          </cell>
          <cell r="I13">
            <v>41812</v>
          </cell>
          <cell r="J13">
            <v>41947</v>
          </cell>
          <cell r="K13">
            <v>5213.68</v>
          </cell>
          <cell r="L13">
            <v>4209.2</v>
          </cell>
        </row>
        <row r="14">
          <cell r="A14">
            <v>9</v>
          </cell>
          <cell r="B14" t="str">
            <v>16103-0601-002</v>
          </cell>
        </row>
        <row r="14">
          <cell r="D14" t="str">
            <v>等离子切割机</v>
          </cell>
          <cell r="E14" t="str">
            <v>LGK-60</v>
          </cell>
          <cell r="F14" t="str">
            <v>山东奥太电气有限公司</v>
          </cell>
          <cell r="G14" t="str">
            <v>台</v>
          </cell>
          <cell r="H14">
            <v>1</v>
          </cell>
          <cell r="I14">
            <v>41811</v>
          </cell>
          <cell r="J14">
            <v>41947</v>
          </cell>
          <cell r="K14">
            <v>5213.67</v>
          </cell>
          <cell r="L14">
            <v>4209.19</v>
          </cell>
        </row>
        <row r="15">
          <cell r="A15">
            <v>10</v>
          </cell>
          <cell r="B15" t="str">
            <v>24399-0601-002</v>
          </cell>
        </row>
        <row r="15">
          <cell r="D15" t="str">
            <v>重载荷手动液压搬运车</v>
          </cell>
          <cell r="E15" t="str">
            <v>5000kg</v>
          </cell>
          <cell r="F15" t="str">
            <v>沃帕工业设备（上海）有限公司</v>
          </cell>
          <cell r="G15" t="str">
            <v>台</v>
          </cell>
          <cell r="H15">
            <v>1</v>
          </cell>
          <cell r="I15">
            <v>41635</v>
          </cell>
          <cell r="J15">
            <v>41947</v>
          </cell>
          <cell r="K15">
            <v>5384.62</v>
          </cell>
          <cell r="L15">
            <v>4347.29</v>
          </cell>
        </row>
        <row r="16">
          <cell r="A16">
            <v>11</v>
          </cell>
          <cell r="B16" t="str">
            <v>06101-0601-002</v>
          </cell>
        </row>
        <row r="16">
          <cell r="D16" t="str">
            <v>变压器 </v>
          </cell>
          <cell r="E16" t="str">
            <v>2000KVA</v>
          </cell>
          <cell r="F16" t="str">
            <v>益和电器集团股份有限公司</v>
          </cell>
          <cell r="G16" t="str">
            <v>台</v>
          </cell>
          <cell r="H16">
            <v>1</v>
          </cell>
          <cell r="I16">
            <v>43160</v>
          </cell>
          <cell r="J16">
            <v>44176</v>
          </cell>
          <cell r="K16">
            <v>414414.41</v>
          </cell>
          <cell r="L16">
            <v>382700.3</v>
          </cell>
        </row>
        <row r="17">
          <cell r="A17">
            <v>12</v>
          </cell>
          <cell r="B17" t="str">
            <v>16101-0601-001</v>
          </cell>
        </row>
        <row r="17">
          <cell r="D17" t="str">
            <v>数控切割机</v>
          </cell>
          <cell r="E17" t="str">
            <v>1500*3000m</v>
          </cell>
          <cell r="F17" t="str">
            <v>青岛百世通达工业装备有限公司</v>
          </cell>
          <cell r="G17" t="str">
            <v>台</v>
          </cell>
          <cell r="H17">
            <v>1</v>
          </cell>
          <cell r="I17">
            <v>42795</v>
          </cell>
          <cell r="J17">
            <v>43814</v>
          </cell>
          <cell r="K17">
            <v>11111.11</v>
          </cell>
          <cell r="L17">
            <v>9879.67</v>
          </cell>
        </row>
        <row r="18">
          <cell r="A18">
            <v>13</v>
          </cell>
          <cell r="B18" t="str">
            <v>16402-0601-001</v>
          </cell>
        </row>
        <row r="18">
          <cell r="D18" t="str">
            <v>喷涂机</v>
          </cell>
          <cell r="E18" t="str">
            <v>GPQ9CA</v>
          </cell>
          <cell r="F18" t="str">
            <v>青岛恒鑫源涂装设备有限公司</v>
          </cell>
          <cell r="G18" t="str">
            <v>台</v>
          </cell>
          <cell r="H18">
            <v>1</v>
          </cell>
          <cell r="I18">
            <v>42826</v>
          </cell>
          <cell r="J18">
            <v>43814</v>
          </cell>
          <cell r="K18">
            <v>12649.57</v>
          </cell>
          <cell r="L18">
            <v>11247.61</v>
          </cell>
        </row>
        <row r="19">
          <cell r="A19">
            <v>14</v>
          </cell>
        </row>
        <row r="19">
          <cell r="D19" t="str">
            <v>变压器 </v>
          </cell>
          <cell r="E19" t="str">
            <v>sz-M-500/10</v>
          </cell>
          <cell r="F19" t="str">
            <v>淄博昌泰有限公司</v>
          </cell>
          <cell r="G19" t="str">
            <v>台</v>
          </cell>
          <cell r="H19">
            <v>1</v>
          </cell>
          <cell r="I19">
            <v>39114</v>
          </cell>
          <cell r="J19">
            <v>43132</v>
          </cell>
          <cell r="K19">
            <v>41248</v>
          </cell>
          <cell r="L19">
            <v>35567.2144291798</v>
          </cell>
        </row>
        <row r="20">
          <cell r="A20">
            <v>15</v>
          </cell>
        </row>
        <row r="20">
          <cell r="D20" t="str">
            <v>变压器 </v>
          </cell>
          <cell r="E20" t="str">
            <v>sz-M-1600/10</v>
          </cell>
          <cell r="F20" t="str">
            <v>淄博昌泰有限公司</v>
          </cell>
          <cell r="G20" t="str">
            <v>台</v>
          </cell>
          <cell r="H20">
            <v>1</v>
          </cell>
          <cell r="I20">
            <v>39114</v>
          </cell>
          <cell r="J20">
            <v>43132</v>
          </cell>
          <cell r="K20">
            <v>100175</v>
          </cell>
          <cell r="L20">
            <v>86378.6293988336</v>
          </cell>
        </row>
        <row r="21">
          <cell r="A21">
            <v>16</v>
          </cell>
          <cell r="B21" t="str">
            <v>06101-0601-001</v>
          </cell>
        </row>
        <row r="21">
          <cell r="D21" t="str">
            <v>变压器 </v>
          </cell>
          <cell r="E21" t="str">
            <v>sll-3150/10</v>
          </cell>
          <cell r="F21" t="str">
            <v>淄博昌泰有限公司</v>
          </cell>
          <cell r="G21" t="str">
            <v>台</v>
          </cell>
          <cell r="H21">
            <v>1</v>
          </cell>
          <cell r="I21">
            <v>39114</v>
          </cell>
          <cell r="J21">
            <v>43132</v>
          </cell>
          <cell r="K21">
            <v>508383.18</v>
          </cell>
          <cell r="L21">
            <v>438367.280237789</v>
          </cell>
        </row>
        <row r="22">
          <cell r="A22">
            <v>17</v>
          </cell>
        </row>
        <row r="22">
          <cell r="D22" t="str">
            <v>主变保护屏 </v>
          </cell>
          <cell r="E22" t="str">
            <v>RCS-9000</v>
          </cell>
          <cell r="F22" t="str">
            <v>淄博昌泰有限公司</v>
          </cell>
          <cell r="G22" t="str">
            <v>台</v>
          </cell>
          <cell r="H22">
            <v>1</v>
          </cell>
          <cell r="I22">
            <v>39114</v>
          </cell>
          <cell r="J22">
            <v>43132</v>
          </cell>
          <cell r="K22">
            <v>52581</v>
          </cell>
          <cell r="L22">
            <v>45339.4031686555</v>
          </cell>
        </row>
        <row r="23">
          <cell r="A23">
            <v>18</v>
          </cell>
        </row>
        <row r="23">
          <cell r="D23" t="str">
            <v>高压开关柜 </v>
          </cell>
          <cell r="E23" t="str">
            <v>KYN28A-12</v>
          </cell>
          <cell r="F23" t="str">
            <v>淄博昌泰有限公司</v>
          </cell>
          <cell r="G23" t="str">
            <v>台</v>
          </cell>
          <cell r="H23">
            <v>1</v>
          </cell>
          <cell r="I23">
            <v>39114</v>
          </cell>
          <cell r="J23">
            <v>43132</v>
          </cell>
          <cell r="K23">
            <v>14872</v>
          </cell>
          <cell r="L23">
            <v>12823.7881349584</v>
          </cell>
        </row>
        <row r="24">
          <cell r="A24">
            <v>19</v>
          </cell>
        </row>
        <row r="24">
          <cell r="D24" t="str">
            <v>高压开关柜 </v>
          </cell>
          <cell r="E24" t="str">
            <v>KYN28A-12</v>
          </cell>
          <cell r="F24" t="str">
            <v>淄博昌泰有限公司</v>
          </cell>
          <cell r="G24" t="str">
            <v>台</v>
          </cell>
          <cell r="H24">
            <v>1</v>
          </cell>
          <cell r="I24">
            <v>39114</v>
          </cell>
          <cell r="J24">
            <v>43132</v>
          </cell>
          <cell r="K24">
            <v>14872</v>
          </cell>
          <cell r="L24">
            <v>12823.7881349584</v>
          </cell>
        </row>
        <row r="25">
          <cell r="A25">
            <v>20</v>
          </cell>
        </row>
        <row r="25">
          <cell r="D25" t="str">
            <v>高压开关柜 </v>
          </cell>
          <cell r="E25" t="str">
            <v>KYN28A-12</v>
          </cell>
          <cell r="F25" t="str">
            <v>淄博昌泰有限公司</v>
          </cell>
          <cell r="G25" t="str">
            <v>台</v>
          </cell>
          <cell r="H25">
            <v>1</v>
          </cell>
          <cell r="I25">
            <v>39114</v>
          </cell>
          <cell r="J25">
            <v>43132</v>
          </cell>
          <cell r="K25">
            <v>14872</v>
          </cell>
          <cell r="L25">
            <v>12823.7881349584</v>
          </cell>
        </row>
        <row r="26">
          <cell r="A26">
            <v>21</v>
          </cell>
        </row>
        <row r="26">
          <cell r="D26" t="str">
            <v>高压开关柜 </v>
          </cell>
          <cell r="E26" t="str">
            <v>KYN28A-12</v>
          </cell>
          <cell r="F26" t="str">
            <v>淄博昌泰有限公司</v>
          </cell>
          <cell r="G26" t="str">
            <v>台</v>
          </cell>
          <cell r="H26">
            <v>1</v>
          </cell>
          <cell r="I26">
            <v>39114</v>
          </cell>
          <cell r="J26">
            <v>43132</v>
          </cell>
          <cell r="K26">
            <v>14872</v>
          </cell>
          <cell r="L26">
            <v>12823.7881349584</v>
          </cell>
        </row>
        <row r="27">
          <cell r="A27">
            <v>22</v>
          </cell>
        </row>
        <row r="27">
          <cell r="D27" t="str">
            <v>动力箱 </v>
          </cell>
          <cell r="E27" t="str">
            <v>XL-21</v>
          </cell>
          <cell r="F27" t="str">
            <v>淄博昌泰有限公司</v>
          </cell>
          <cell r="G27" t="str">
            <v>台</v>
          </cell>
          <cell r="H27">
            <v>1</v>
          </cell>
          <cell r="I27">
            <v>39114</v>
          </cell>
          <cell r="J27">
            <v>43132</v>
          </cell>
          <cell r="K27">
            <v>2195</v>
          </cell>
          <cell r="L27">
            <v>1892.69869259236</v>
          </cell>
        </row>
        <row r="28">
          <cell r="A28">
            <v>23</v>
          </cell>
        </row>
        <row r="28">
          <cell r="D28" t="str">
            <v>动力箱 </v>
          </cell>
          <cell r="E28" t="str">
            <v>XL-21</v>
          </cell>
          <cell r="F28" t="str">
            <v>淄博昌泰有限公司</v>
          </cell>
          <cell r="G28" t="str">
            <v>台</v>
          </cell>
          <cell r="H28">
            <v>1</v>
          </cell>
          <cell r="I28">
            <v>39114</v>
          </cell>
          <cell r="J28">
            <v>43132</v>
          </cell>
          <cell r="K28">
            <v>2195</v>
          </cell>
          <cell r="L28">
            <v>1892.69869259236</v>
          </cell>
        </row>
        <row r="29">
          <cell r="A29">
            <v>24</v>
          </cell>
        </row>
        <row r="29">
          <cell r="D29" t="str">
            <v>动力箱 </v>
          </cell>
          <cell r="E29" t="str">
            <v>XL-21</v>
          </cell>
          <cell r="F29" t="str">
            <v>淄博昌泰有限公司</v>
          </cell>
          <cell r="G29" t="str">
            <v>台</v>
          </cell>
          <cell r="H29">
            <v>1</v>
          </cell>
          <cell r="I29">
            <v>39114</v>
          </cell>
          <cell r="J29">
            <v>43132</v>
          </cell>
          <cell r="K29">
            <v>2195</v>
          </cell>
          <cell r="L29">
            <v>1892.69869259236</v>
          </cell>
        </row>
        <row r="30">
          <cell r="A30">
            <v>25</v>
          </cell>
        </row>
        <row r="30">
          <cell r="D30" t="str">
            <v>动力箱 </v>
          </cell>
          <cell r="E30" t="str">
            <v>XL-21</v>
          </cell>
          <cell r="F30" t="str">
            <v>淄博昌泰有限公司</v>
          </cell>
          <cell r="G30" t="str">
            <v>台</v>
          </cell>
          <cell r="H30">
            <v>1</v>
          </cell>
          <cell r="I30">
            <v>39114</v>
          </cell>
          <cell r="J30">
            <v>43132</v>
          </cell>
          <cell r="K30">
            <v>2195</v>
          </cell>
          <cell r="L30">
            <v>1892.69869259236</v>
          </cell>
        </row>
        <row r="31">
          <cell r="A31">
            <v>26</v>
          </cell>
        </row>
        <row r="31">
          <cell r="D31" t="str">
            <v>动力箱 </v>
          </cell>
          <cell r="E31" t="str">
            <v>XL-21</v>
          </cell>
          <cell r="F31" t="str">
            <v>淄博昌泰有限公司</v>
          </cell>
          <cell r="G31" t="str">
            <v>台</v>
          </cell>
          <cell r="H31">
            <v>1</v>
          </cell>
          <cell r="I31">
            <v>39114</v>
          </cell>
          <cell r="J31">
            <v>43132</v>
          </cell>
          <cell r="K31">
            <v>2057</v>
          </cell>
          <cell r="L31">
            <v>1773.70442399202</v>
          </cell>
        </row>
        <row r="32">
          <cell r="A32">
            <v>27</v>
          </cell>
        </row>
        <row r="32">
          <cell r="D32" t="str">
            <v>动力箱 </v>
          </cell>
          <cell r="E32" t="str">
            <v>XL-21</v>
          </cell>
          <cell r="F32" t="str">
            <v>淄博昌泰有限公司</v>
          </cell>
          <cell r="G32" t="str">
            <v>台</v>
          </cell>
          <cell r="H32">
            <v>1</v>
          </cell>
          <cell r="I32">
            <v>39114</v>
          </cell>
          <cell r="J32">
            <v>43132</v>
          </cell>
          <cell r="K32">
            <v>2057</v>
          </cell>
          <cell r="L32">
            <v>1773.70442399202</v>
          </cell>
        </row>
        <row r="33">
          <cell r="A33">
            <v>28</v>
          </cell>
        </row>
        <row r="33">
          <cell r="D33" t="str">
            <v>动力箱 </v>
          </cell>
          <cell r="E33" t="str">
            <v>XL-21</v>
          </cell>
          <cell r="F33" t="str">
            <v>淄博昌泰有限公司</v>
          </cell>
          <cell r="G33" t="str">
            <v>台</v>
          </cell>
          <cell r="H33">
            <v>1</v>
          </cell>
          <cell r="I33">
            <v>39114</v>
          </cell>
          <cell r="J33">
            <v>43132</v>
          </cell>
          <cell r="K33">
            <v>2394</v>
          </cell>
          <cell r="L33">
            <v>2064.29187702328</v>
          </cell>
        </row>
        <row r="34">
          <cell r="A34">
            <v>29</v>
          </cell>
        </row>
        <row r="34">
          <cell r="D34" t="str">
            <v>动力箱 </v>
          </cell>
          <cell r="E34" t="str">
            <v>XL-21</v>
          </cell>
          <cell r="F34" t="str">
            <v>淄博昌泰有限公司</v>
          </cell>
          <cell r="G34" t="str">
            <v>台</v>
          </cell>
          <cell r="H34">
            <v>1</v>
          </cell>
          <cell r="I34">
            <v>39114</v>
          </cell>
          <cell r="J34">
            <v>43132</v>
          </cell>
          <cell r="K34">
            <v>2394</v>
          </cell>
          <cell r="L34">
            <v>2064.29187702328</v>
          </cell>
        </row>
        <row r="35">
          <cell r="A35">
            <v>30</v>
          </cell>
        </row>
        <row r="35">
          <cell r="D35" t="str">
            <v>低压开关柜 </v>
          </cell>
          <cell r="E35" t="str">
            <v>GGD</v>
          </cell>
          <cell r="F35" t="str">
            <v>淄博昌泰有限公司</v>
          </cell>
          <cell r="G35" t="str">
            <v>台</v>
          </cell>
          <cell r="H35">
            <v>1</v>
          </cell>
          <cell r="I35">
            <v>39114</v>
          </cell>
          <cell r="J35">
            <v>43132</v>
          </cell>
          <cell r="K35">
            <v>4106</v>
          </cell>
          <cell r="L35">
            <v>3540.51062951446</v>
          </cell>
        </row>
        <row r="36">
          <cell r="A36">
            <v>31</v>
          </cell>
        </row>
        <row r="36">
          <cell r="D36" t="str">
            <v>低压开关柜 </v>
          </cell>
          <cell r="E36" t="str">
            <v>GGD</v>
          </cell>
          <cell r="F36" t="str">
            <v>淄博昌泰有限公司</v>
          </cell>
          <cell r="G36" t="str">
            <v>台</v>
          </cell>
          <cell r="H36">
            <v>1</v>
          </cell>
          <cell r="I36">
            <v>39114</v>
          </cell>
          <cell r="J36">
            <v>43132</v>
          </cell>
          <cell r="K36">
            <v>14807</v>
          </cell>
          <cell r="L36">
            <v>12767.740109893</v>
          </cell>
        </row>
        <row r="37">
          <cell r="A37">
            <v>32</v>
          </cell>
        </row>
        <row r="37">
          <cell r="D37" t="str">
            <v>水泵控制箱 </v>
          </cell>
          <cell r="E37" t="str">
            <v>GGD</v>
          </cell>
          <cell r="F37" t="str">
            <v>淄博昌泰有限公司</v>
          </cell>
          <cell r="G37" t="str">
            <v>台</v>
          </cell>
          <cell r="H37">
            <v>1</v>
          </cell>
          <cell r="I37">
            <v>39114</v>
          </cell>
          <cell r="J37">
            <v>43132</v>
          </cell>
          <cell r="K37">
            <v>2025</v>
          </cell>
          <cell r="L37">
            <v>1746.11155011368</v>
          </cell>
        </row>
        <row r="38">
          <cell r="A38">
            <v>33</v>
          </cell>
        </row>
        <row r="38">
          <cell r="D38" t="str">
            <v>低压开关柜 </v>
          </cell>
          <cell r="E38" t="str">
            <v>GGD</v>
          </cell>
          <cell r="F38" t="str">
            <v>淄博昌泰有限公司</v>
          </cell>
          <cell r="G38" t="str">
            <v>台</v>
          </cell>
          <cell r="H38">
            <v>1</v>
          </cell>
          <cell r="I38">
            <v>39114</v>
          </cell>
          <cell r="J38">
            <v>43132</v>
          </cell>
          <cell r="K38">
            <v>14807</v>
          </cell>
          <cell r="L38">
            <v>12767.740109893</v>
          </cell>
        </row>
        <row r="39">
          <cell r="A39">
            <v>34</v>
          </cell>
        </row>
        <row r="39">
          <cell r="D39" t="str">
            <v>低压开关柜 </v>
          </cell>
          <cell r="E39" t="str">
            <v>GGD</v>
          </cell>
          <cell r="F39" t="str">
            <v>淄博昌泰有限公司</v>
          </cell>
          <cell r="G39" t="str">
            <v>台</v>
          </cell>
          <cell r="H39">
            <v>1</v>
          </cell>
          <cell r="I39">
            <v>39114</v>
          </cell>
          <cell r="J39">
            <v>43132</v>
          </cell>
          <cell r="K39">
            <v>7299</v>
          </cell>
          <cell r="L39">
            <v>6293.76207618754</v>
          </cell>
        </row>
        <row r="40">
          <cell r="A40">
            <v>35</v>
          </cell>
        </row>
        <row r="40">
          <cell r="D40" t="str">
            <v>低压开关柜 </v>
          </cell>
          <cell r="E40" t="str">
            <v>GGD</v>
          </cell>
          <cell r="F40" t="str">
            <v>淄博昌泰有限公司</v>
          </cell>
          <cell r="G40" t="str">
            <v>台</v>
          </cell>
          <cell r="H40">
            <v>1</v>
          </cell>
          <cell r="I40">
            <v>39114</v>
          </cell>
          <cell r="J40">
            <v>43132</v>
          </cell>
          <cell r="K40">
            <v>5212</v>
          </cell>
          <cell r="L40">
            <v>4494.18933293457</v>
          </cell>
        </row>
        <row r="41">
          <cell r="A41">
            <v>36</v>
          </cell>
        </row>
        <row r="41">
          <cell r="D41" t="str">
            <v>低压开关柜 </v>
          </cell>
          <cell r="E41" t="str">
            <v>GGD</v>
          </cell>
          <cell r="F41" t="str">
            <v>淄博昌泰有限公司</v>
          </cell>
          <cell r="G41" t="str">
            <v>台</v>
          </cell>
          <cell r="H41">
            <v>1</v>
          </cell>
          <cell r="I41">
            <v>39114</v>
          </cell>
          <cell r="J41">
            <v>43132</v>
          </cell>
          <cell r="K41">
            <v>4106</v>
          </cell>
          <cell r="L41">
            <v>3540.51062951446</v>
          </cell>
        </row>
        <row r="42">
          <cell r="A42">
            <v>37</v>
          </cell>
        </row>
        <row r="42">
          <cell r="D42" t="str">
            <v>低压开关柜 </v>
          </cell>
          <cell r="E42" t="str">
            <v>GGD</v>
          </cell>
          <cell r="F42" t="str">
            <v>淄博昌泰有限公司</v>
          </cell>
          <cell r="G42" t="str">
            <v>台</v>
          </cell>
          <cell r="H42">
            <v>1</v>
          </cell>
          <cell r="I42">
            <v>39114</v>
          </cell>
          <cell r="J42">
            <v>43132</v>
          </cell>
          <cell r="K42">
            <v>9964</v>
          </cell>
          <cell r="L42">
            <v>8591.73110386801</v>
          </cell>
        </row>
        <row r="43">
          <cell r="A43">
            <v>38</v>
          </cell>
        </row>
        <row r="43">
          <cell r="D43" t="str">
            <v>低压开关柜 </v>
          </cell>
          <cell r="E43" t="str">
            <v>GGD</v>
          </cell>
          <cell r="F43" t="str">
            <v>淄博昌泰有限公司</v>
          </cell>
          <cell r="G43" t="str">
            <v>台</v>
          </cell>
          <cell r="H43">
            <v>1</v>
          </cell>
          <cell r="I43">
            <v>39114</v>
          </cell>
          <cell r="J43">
            <v>43132</v>
          </cell>
          <cell r="K43">
            <v>28633</v>
          </cell>
          <cell r="L43">
            <v>24689.5861799531</v>
          </cell>
        </row>
        <row r="44">
          <cell r="A44">
            <v>39</v>
          </cell>
        </row>
        <row r="44">
          <cell r="D44" t="str">
            <v>低压开关柜 </v>
          </cell>
          <cell r="E44" t="str">
            <v>GGD</v>
          </cell>
          <cell r="F44" t="str">
            <v>淄博昌泰有限公司</v>
          </cell>
          <cell r="G44" t="str">
            <v>台</v>
          </cell>
          <cell r="H44">
            <v>1</v>
          </cell>
          <cell r="I44">
            <v>39114</v>
          </cell>
          <cell r="J44">
            <v>43132</v>
          </cell>
          <cell r="K44">
            <v>7299</v>
          </cell>
          <cell r="L44">
            <v>6293.76207618754</v>
          </cell>
        </row>
        <row r="45">
          <cell r="A45">
            <v>40</v>
          </cell>
        </row>
        <row r="45">
          <cell r="D45" t="str">
            <v>低压开关柜 </v>
          </cell>
          <cell r="E45" t="str">
            <v>GGD</v>
          </cell>
          <cell r="F45" t="str">
            <v>淄博昌泰有限公司</v>
          </cell>
          <cell r="G45" t="str">
            <v>台</v>
          </cell>
          <cell r="H45">
            <v>1</v>
          </cell>
          <cell r="I45">
            <v>39114</v>
          </cell>
          <cell r="J45">
            <v>43132</v>
          </cell>
          <cell r="K45">
            <v>5322</v>
          </cell>
          <cell r="L45">
            <v>4589.03983689136</v>
          </cell>
        </row>
        <row r="46">
          <cell r="A46">
            <v>41</v>
          </cell>
        </row>
        <row r="46">
          <cell r="D46" t="str">
            <v>低压开关柜 </v>
          </cell>
          <cell r="E46" t="str">
            <v>GGD</v>
          </cell>
          <cell r="F46" t="str">
            <v>淄博昌泰有限公司</v>
          </cell>
          <cell r="G46" t="str">
            <v>台</v>
          </cell>
          <cell r="H46">
            <v>1</v>
          </cell>
          <cell r="I46">
            <v>39114</v>
          </cell>
          <cell r="J46">
            <v>43132</v>
          </cell>
          <cell r="K46">
            <v>9964</v>
          </cell>
          <cell r="L46">
            <v>8591.73110386801</v>
          </cell>
        </row>
        <row r="47">
          <cell r="A47">
            <v>42</v>
          </cell>
        </row>
        <row r="47">
          <cell r="D47" t="str">
            <v>低压开关柜 </v>
          </cell>
          <cell r="E47" t="str">
            <v>GGD</v>
          </cell>
          <cell r="F47" t="str">
            <v>淄博昌泰有限公司</v>
          </cell>
          <cell r="G47" t="str">
            <v>台</v>
          </cell>
          <cell r="H47">
            <v>1</v>
          </cell>
          <cell r="I47">
            <v>39114</v>
          </cell>
          <cell r="J47">
            <v>43132</v>
          </cell>
          <cell r="K47">
            <v>4291</v>
          </cell>
          <cell r="L47">
            <v>3700.03193162361</v>
          </cell>
        </row>
        <row r="48">
          <cell r="A48">
            <v>43</v>
          </cell>
        </row>
        <row r="48">
          <cell r="D48" t="str">
            <v>35KV高压开关柜 </v>
          </cell>
          <cell r="E48" t="str">
            <v>KYN61-40.5</v>
          </cell>
          <cell r="F48" t="str">
            <v>淄博昌泰有限公司</v>
          </cell>
          <cell r="G48" t="str">
            <v>台</v>
          </cell>
          <cell r="H48">
            <v>1</v>
          </cell>
          <cell r="I48">
            <v>39114</v>
          </cell>
          <cell r="J48">
            <v>43132</v>
          </cell>
          <cell r="K48">
            <v>104959</v>
          </cell>
          <cell r="L48">
            <v>90503.7640436454</v>
          </cell>
        </row>
        <row r="49">
          <cell r="A49">
            <v>44</v>
          </cell>
        </row>
        <row r="49">
          <cell r="D49" t="str">
            <v>10KV高压开关柜 </v>
          </cell>
          <cell r="E49" t="str">
            <v>KYN28A-10</v>
          </cell>
          <cell r="F49" t="str">
            <v>淄博昌泰有限公司</v>
          </cell>
          <cell r="G49" t="str">
            <v>台</v>
          </cell>
          <cell r="H49">
            <v>1</v>
          </cell>
          <cell r="I49">
            <v>39114</v>
          </cell>
          <cell r="J49">
            <v>43132</v>
          </cell>
          <cell r="K49">
            <v>24398</v>
          </cell>
          <cell r="L49">
            <v>21037.8417776166</v>
          </cell>
        </row>
        <row r="50">
          <cell r="A50">
            <v>45</v>
          </cell>
        </row>
        <row r="50">
          <cell r="D50" t="str">
            <v>10KV高压开关柜 </v>
          </cell>
          <cell r="E50" t="str">
            <v>KYN28A-10</v>
          </cell>
          <cell r="F50" t="str">
            <v>淄博昌泰有限公司</v>
          </cell>
          <cell r="G50" t="str">
            <v>台</v>
          </cell>
          <cell r="H50">
            <v>1</v>
          </cell>
          <cell r="I50">
            <v>39114</v>
          </cell>
          <cell r="J50">
            <v>43132</v>
          </cell>
          <cell r="K50">
            <v>24398</v>
          </cell>
          <cell r="L50">
            <v>21037.8417776166</v>
          </cell>
        </row>
        <row r="51">
          <cell r="A51">
            <v>46</v>
          </cell>
        </row>
        <row r="51">
          <cell r="D51" t="str">
            <v>高压开关柜 </v>
          </cell>
          <cell r="E51" t="str">
            <v>KYN28A-12</v>
          </cell>
          <cell r="F51" t="str">
            <v>淄博昌泰有限公司</v>
          </cell>
          <cell r="G51" t="str">
            <v>台</v>
          </cell>
          <cell r="H51">
            <v>1</v>
          </cell>
          <cell r="I51">
            <v>39114</v>
          </cell>
          <cell r="J51">
            <v>43132</v>
          </cell>
          <cell r="K51">
            <v>11047</v>
          </cell>
          <cell r="L51">
            <v>9525.57742918807</v>
          </cell>
        </row>
        <row r="52">
          <cell r="A52">
            <v>47</v>
          </cell>
        </row>
        <row r="52">
          <cell r="D52" t="str">
            <v>高压开关柜 </v>
          </cell>
          <cell r="E52" t="str">
            <v>KYN28A-12</v>
          </cell>
          <cell r="F52" t="str">
            <v>淄博昌泰有限公司</v>
          </cell>
          <cell r="G52" t="str">
            <v>台</v>
          </cell>
          <cell r="H52">
            <v>1</v>
          </cell>
          <cell r="I52">
            <v>39114</v>
          </cell>
          <cell r="J52">
            <v>43132</v>
          </cell>
          <cell r="K52">
            <v>11047</v>
          </cell>
          <cell r="L52">
            <v>9525.57742918807</v>
          </cell>
        </row>
        <row r="53">
          <cell r="A53">
            <v>48</v>
          </cell>
        </row>
        <row r="53">
          <cell r="D53" t="str">
            <v>高压开关柜 </v>
          </cell>
          <cell r="E53" t="str">
            <v>KYN28A-12</v>
          </cell>
          <cell r="F53" t="str">
            <v>淄博昌泰有限公司</v>
          </cell>
          <cell r="G53" t="str">
            <v>台</v>
          </cell>
          <cell r="H53">
            <v>1</v>
          </cell>
          <cell r="I53">
            <v>39114</v>
          </cell>
          <cell r="J53">
            <v>43132</v>
          </cell>
          <cell r="K53">
            <v>14663</v>
          </cell>
          <cell r="L53">
            <v>12643.5721774404</v>
          </cell>
        </row>
        <row r="54">
          <cell r="A54">
            <v>49</v>
          </cell>
        </row>
        <row r="54">
          <cell r="D54" t="str">
            <v>高压开关柜 </v>
          </cell>
          <cell r="E54" t="str">
            <v>KYN28A-12</v>
          </cell>
          <cell r="F54" t="str">
            <v>淄博昌泰有限公司</v>
          </cell>
          <cell r="G54" t="str">
            <v>台</v>
          </cell>
          <cell r="H54">
            <v>1</v>
          </cell>
          <cell r="I54">
            <v>39114</v>
          </cell>
          <cell r="J54">
            <v>43132</v>
          </cell>
          <cell r="K54">
            <v>14896</v>
          </cell>
          <cell r="L54">
            <v>12844.4827903671</v>
          </cell>
        </row>
        <row r="55">
          <cell r="A55">
            <v>50</v>
          </cell>
        </row>
        <row r="55">
          <cell r="D55" t="str">
            <v>高压开关柜 </v>
          </cell>
          <cell r="E55" t="str">
            <v>KYN28A-12</v>
          </cell>
          <cell r="F55" t="str">
            <v>淄博昌泰有限公司</v>
          </cell>
          <cell r="G55" t="str">
            <v>台</v>
          </cell>
          <cell r="H55">
            <v>1</v>
          </cell>
          <cell r="I55">
            <v>39114</v>
          </cell>
          <cell r="J55">
            <v>43132</v>
          </cell>
          <cell r="K55">
            <v>14663</v>
          </cell>
          <cell r="L55">
            <v>12643.5721774404</v>
          </cell>
        </row>
        <row r="56">
          <cell r="A56">
            <v>51</v>
          </cell>
        </row>
        <row r="56">
          <cell r="D56" t="str">
            <v>高压开关柜 </v>
          </cell>
          <cell r="E56" t="str">
            <v>KYN28A-12</v>
          </cell>
          <cell r="F56" t="str">
            <v>淄博昌泰有限公司</v>
          </cell>
          <cell r="G56" t="str">
            <v>台</v>
          </cell>
          <cell r="H56">
            <v>1</v>
          </cell>
          <cell r="I56">
            <v>39114</v>
          </cell>
          <cell r="J56">
            <v>43132</v>
          </cell>
          <cell r="K56">
            <v>14663</v>
          </cell>
          <cell r="L56">
            <v>12643.5721774404</v>
          </cell>
        </row>
        <row r="57">
          <cell r="A57">
            <v>52</v>
          </cell>
        </row>
        <row r="57">
          <cell r="D57" t="str">
            <v>电动单梁行车 </v>
          </cell>
          <cell r="E57" t="str">
            <v>10T/13.5M/H=18M</v>
          </cell>
          <cell r="F57" t="str">
            <v>天津津起起重设备有限公司</v>
          </cell>
          <cell r="G57" t="str">
            <v>台</v>
          </cell>
          <cell r="H57">
            <v>1</v>
          </cell>
          <cell r="I57">
            <v>39234</v>
          </cell>
          <cell r="J57">
            <v>43132</v>
          </cell>
          <cell r="K57">
            <v>43650</v>
          </cell>
          <cell r="L57">
            <v>37638.4045246727</v>
          </cell>
        </row>
        <row r="58">
          <cell r="A58">
            <v>53</v>
          </cell>
        </row>
        <row r="58">
          <cell r="D58" t="str">
            <v>电动双梁行车 </v>
          </cell>
          <cell r="E58" t="str">
            <v>10/3.2t22.5M/A6H=18M</v>
          </cell>
          <cell r="F58" t="str">
            <v>天津津起起重设备有限公司</v>
          </cell>
          <cell r="G58" t="str">
            <v>台</v>
          </cell>
          <cell r="H58">
            <v>1</v>
          </cell>
          <cell r="I58">
            <v>39234</v>
          </cell>
          <cell r="J58">
            <v>43132</v>
          </cell>
          <cell r="K58">
            <v>169872</v>
          </cell>
          <cell r="L58">
            <v>146476.770983166</v>
          </cell>
        </row>
        <row r="59">
          <cell r="A59">
            <v>54</v>
          </cell>
        </row>
        <row r="59">
          <cell r="D59" t="str">
            <v>电动双梁行车 </v>
          </cell>
          <cell r="E59" t="str">
            <v>10/3.2t22.5M/A6H=18M</v>
          </cell>
          <cell r="F59" t="str">
            <v>天津津起起重设备有限公司</v>
          </cell>
          <cell r="G59" t="str">
            <v>台</v>
          </cell>
          <cell r="H59">
            <v>1</v>
          </cell>
          <cell r="I59">
            <v>39234</v>
          </cell>
          <cell r="J59">
            <v>43132</v>
          </cell>
          <cell r="K59">
            <v>169872</v>
          </cell>
          <cell r="L59">
            <v>146476.770983166</v>
          </cell>
        </row>
        <row r="60">
          <cell r="A60">
            <v>55</v>
          </cell>
        </row>
        <row r="60">
          <cell r="D60" t="str">
            <v>电动双梁行车 </v>
          </cell>
          <cell r="E60" t="str">
            <v>20/5t22.5M/A6H=12M</v>
          </cell>
          <cell r="F60" t="str">
            <v>山东起重机厂有限公司</v>
          </cell>
          <cell r="G60" t="str">
            <v>台</v>
          </cell>
          <cell r="H60">
            <v>1</v>
          </cell>
          <cell r="I60">
            <v>39203</v>
          </cell>
          <cell r="J60">
            <v>43132</v>
          </cell>
          <cell r="K60">
            <v>190256</v>
          </cell>
          <cell r="L60">
            <v>164053.431643668</v>
          </cell>
        </row>
        <row r="61">
          <cell r="A61">
            <v>56</v>
          </cell>
        </row>
        <row r="61">
          <cell r="D61" t="str">
            <v>电动双梁行车 </v>
          </cell>
          <cell r="E61" t="str">
            <v>20/5t22.5M/A6H=12M</v>
          </cell>
          <cell r="F61" t="str">
            <v>山东起重机厂有限公司</v>
          </cell>
          <cell r="G61" t="str">
            <v>台</v>
          </cell>
          <cell r="H61">
            <v>1</v>
          </cell>
          <cell r="I61">
            <v>39203</v>
          </cell>
          <cell r="J61">
            <v>43132</v>
          </cell>
          <cell r="K61">
            <v>190256</v>
          </cell>
          <cell r="L61">
            <v>164053.431643668</v>
          </cell>
        </row>
        <row r="62">
          <cell r="A62">
            <v>57</v>
          </cell>
        </row>
        <row r="62">
          <cell r="D62" t="str">
            <v>电动双梁行车 </v>
          </cell>
          <cell r="E62" t="str">
            <v>20/5t22.5M/A6H=12M</v>
          </cell>
          <cell r="F62" t="str">
            <v>山东起重机厂有限公司</v>
          </cell>
          <cell r="G62" t="str">
            <v>台</v>
          </cell>
          <cell r="H62">
            <v>1</v>
          </cell>
          <cell r="I62">
            <v>39203</v>
          </cell>
          <cell r="J62">
            <v>43132</v>
          </cell>
          <cell r="K62">
            <v>190256</v>
          </cell>
          <cell r="L62">
            <v>164053.431643668</v>
          </cell>
        </row>
        <row r="63">
          <cell r="A63">
            <v>58</v>
          </cell>
        </row>
        <row r="63">
          <cell r="D63" t="str">
            <v>电动双梁行车 </v>
          </cell>
          <cell r="E63" t="str">
            <v>20/5t22.5M/A6H=12M</v>
          </cell>
          <cell r="F63" t="str">
            <v>天津津起起重设备有限公司</v>
          </cell>
          <cell r="G63" t="str">
            <v>台</v>
          </cell>
          <cell r="H63">
            <v>1</v>
          </cell>
          <cell r="I63">
            <v>39234</v>
          </cell>
          <cell r="J63">
            <v>43132</v>
          </cell>
          <cell r="K63">
            <v>190256</v>
          </cell>
          <cell r="L63">
            <v>164053.431643668</v>
          </cell>
        </row>
        <row r="64">
          <cell r="A64">
            <v>59</v>
          </cell>
        </row>
        <row r="64">
          <cell r="D64" t="str">
            <v>桥梁起重机 </v>
          </cell>
          <cell r="E64" t="str">
            <v>QD16/3.2</v>
          </cell>
          <cell r="F64" t="str">
            <v>山东鲁中钢铁物流有限公司</v>
          </cell>
          <cell r="G64" t="str">
            <v>台</v>
          </cell>
          <cell r="H64">
            <v>1</v>
          </cell>
          <cell r="I64">
            <v>40391</v>
          </cell>
          <cell r="J64">
            <v>43132</v>
          </cell>
          <cell r="K64">
            <v>183462</v>
          </cell>
          <cell r="L64">
            <v>158195.119608373</v>
          </cell>
        </row>
        <row r="65">
          <cell r="A65">
            <v>60</v>
          </cell>
        </row>
        <row r="65">
          <cell r="D65" t="str">
            <v>配电箱 </v>
          </cell>
          <cell r="E65" t="str">
            <v>XL-21</v>
          </cell>
          <cell r="F65" t="str">
            <v>淄博昌泰有限公司</v>
          </cell>
          <cell r="G65" t="str">
            <v>台</v>
          </cell>
          <cell r="H65">
            <v>1</v>
          </cell>
          <cell r="I65">
            <v>39114</v>
          </cell>
          <cell r="J65">
            <v>43132</v>
          </cell>
          <cell r="K65">
            <v>3231</v>
          </cell>
          <cell r="L65">
            <v>2786.01798440361</v>
          </cell>
        </row>
        <row r="66">
          <cell r="A66">
            <v>61</v>
          </cell>
        </row>
        <row r="66">
          <cell r="D66" t="str">
            <v>配电箱 </v>
          </cell>
          <cell r="E66" t="str">
            <v>XL-21</v>
          </cell>
          <cell r="F66" t="str">
            <v>淄博昌泰有限公司</v>
          </cell>
          <cell r="G66" t="str">
            <v>台</v>
          </cell>
          <cell r="H66">
            <v>1</v>
          </cell>
          <cell r="I66">
            <v>39114</v>
          </cell>
          <cell r="J66">
            <v>43132</v>
          </cell>
          <cell r="K66">
            <v>3231</v>
          </cell>
          <cell r="L66">
            <v>2786.01798440361</v>
          </cell>
        </row>
        <row r="67">
          <cell r="A67">
            <v>62</v>
          </cell>
        </row>
        <row r="67">
          <cell r="D67" t="str">
            <v>配电箱 </v>
          </cell>
          <cell r="E67" t="str">
            <v>XL-21</v>
          </cell>
          <cell r="F67" t="str">
            <v>淄博昌泰有限公司</v>
          </cell>
          <cell r="G67" t="str">
            <v>台</v>
          </cell>
          <cell r="H67">
            <v>1</v>
          </cell>
          <cell r="I67">
            <v>39114</v>
          </cell>
          <cell r="J67">
            <v>43132</v>
          </cell>
          <cell r="K67">
            <v>3231</v>
          </cell>
          <cell r="L67">
            <v>2786.01798440361</v>
          </cell>
        </row>
        <row r="68">
          <cell r="A68">
            <v>63</v>
          </cell>
        </row>
        <row r="68">
          <cell r="D68" t="str">
            <v>高压开关柜 </v>
          </cell>
          <cell r="E68" t="str">
            <v>KYN28A-1</v>
          </cell>
          <cell r="F68" t="str">
            <v>淄博昌泰有限公司</v>
          </cell>
          <cell r="G68" t="str">
            <v>台</v>
          </cell>
          <cell r="H68">
            <v>1</v>
          </cell>
          <cell r="I68">
            <v>39114</v>
          </cell>
          <cell r="J68">
            <v>43132</v>
          </cell>
          <cell r="K68">
            <v>14663</v>
          </cell>
          <cell r="L68">
            <v>12643.5721774404</v>
          </cell>
        </row>
        <row r="69">
          <cell r="A69">
            <v>64</v>
          </cell>
        </row>
        <row r="69">
          <cell r="D69" t="str">
            <v>螺杆空压机 </v>
          </cell>
          <cell r="E69" t="str">
            <v>ADE110A/0.7</v>
          </cell>
          <cell r="F69" t="str">
            <v>艾能螺杆空压机厂</v>
          </cell>
          <cell r="G69" t="str">
            <v>台</v>
          </cell>
          <cell r="H69">
            <v>1</v>
          </cell>
          <cell r="I69">
            <v>39264</v>
          </cell>
          <cell r="J69">
            <v>43132</v>
          </cell>
          <cell r="K69">
            <v>106453</v>
          </cell>
          <cell r="L69">
            <v>91792.0063428403</v>
          </cell>
        </row>
        <row r="70">
          <cell r="A70">
            <v>65</v>
          </cell>
        </row>
        <row r="70">
          <cell r="D70" t="str">
            <v>空气压缩机 </v>
          </cell>
          <cell r="E70" t="str">
            <v>BLX-30A-10</v>
          </cell>
          <cell r="F70" t="str">
            <v>博莱特上海压缩机有限公司</v>
          </cell>
          <cell r="G70" t="str">
            <v>台</v>
          </cell>
          <cell r="H70">
            <v>1</v>
          </cell>
          <cell r="I70">
            <v>39264</v>
          </cell>
          <cell r="J70">
            <v>43132</v>
          </cell>
          <cell r="K70">
            <v>15590</v>
          </cell>
          <cell r="L70">
            <v>13442.9032426036</v>
          </cell>
        </row>
        <row r="71">
          <cell r="A71">
            <v>66</v>
          </cell>
        </row>
        <row r="71">
          <cell r="D71" t="str">
            <v>供水管道 </v>
          </cell>
          <cell r="E71" t="str">
            <v>PE</v>
          </cell>
          <cell r="F71" t="str">
            <v>外购</v>
          </cell>
          <cell r="G71" t="str">
            <v>台</v>
          </cell>
          <cell r="H71">
            <v>1</v>
          </cell>
          <cell r="I71">
            <v>39114</v>
          </cell>
          <cell r="J71">
            <v>43132</v>
          </cell>
          <cell r="K71">
            <v>76881</v>
          </cell>
          <cell r="L71">
            <v>66292.7417700197</v>
          </cell>
        </row>
        <row r="72">
          <cell r="A72">
            <v>67</v>
          </cell>
        </row>
        <row r="72">
          <cell r="D72" t="str">
            <v>供风管道 </v>
          </cell>
          <cell r="E72" t="str">
            <v>无缝钢管</v>
          </cell>
          <cell r="F72" t="str">
            <v>外购</v>
          </cell>
          <cell r="G72" t="str">
            <v>台</v>
          </cell>
          <cell r="H72">
            <v>1</v>
          </cell>
          <cell r="I72">
            <v>39114</v>
          </cell>
          <cell r="J72">
            <v>43132</v>
          </cell>
          <cell r="K72">
            <v>8272</v>
          </cell>
          <cell r="L72">
            <v>7132.7578975508</v>
          </cell>
        </row>
        <row r="73">
          <cell r="A73">
            <v>68</v>
          </cell>
        </row>
        <row r="73">
          <cell r="D73" t="str">
            <v>J35风机 </v>
          </cell>
          <cell r="E73" t="str">
            <v>轴流通风机</v>
          </cell>
          <cell r="F73" t="str">
            <v>浙江弘科机电有限公司</v>
          </cell>
          <cell r="G73" t="str">
            <v>台</v>
          </cell>
          <cell r="H73">
            <v>1</v>
          </cell>
          <cell r="I73">
            <v>39264</v>
          </cell>
          <cell r="J73">
            <v>43132</v>
          </cell>
          <cell r="K73">
            <v>1020</v>
          </cell>
          <cell r="L73">
            <v>879.522854872076</v>
          </cell>
        </row>
        <row r="74">
          <cell r="A74">
            <v>69</v>
          </cell>
        </row>
        <row r="74">
          <cell r="D74" t="str">
            <v>J35风机 </v>
          </cell>
          <cell r="E74" t="str">
            <v>轴流通风机</v>
          </cell>
          <cell r="F74" t="str">
            <v>浙江弘科机电有限公司</v>
          </cell>
          <cell r="G74" t="str">
            <v>台</v>
          </cell>
          <cell r="H74">
            <v>1</v>
          </cell>
          <cell r="I74">
            <v>39264</v>
          </cell>
          <cell r="J74">
            <v>43132</v>
          </cell>
          <cell r="K74">
            <v>1020</v>
          </cell>
          <cell r="L74">
            <v>879.522854872076</v>
          </cell>
        </row>
        <row r="75">
          <cell r="A75">
            <v>70</v>
          </cell>
        </row>
        <row r="75">
          <cell r="D75" t="str">
            <v>J35风机 </v>
          </cell>
          <cell r="E75" t="str">
            <v>轴流通风机</v>
          </cell>
          <cell r="F75" t="str">
            <v>浙江弘科机电有限公司</v>
          </cell>
          <cell r="G75" t="str">
            <v>台</v>
          </cell>
          <cell r="H75">
            <v>1</v>
          </cell>
          <cell r="I75">
            <v>39264</v>
          </cell>
          <cell r="J75">
            <v>43132</v>
          </cell>
          <cell r="K75">
            <v>1020</v>
          </cell>
          <cell r="L75">
            <v>879.522854872076</v>
          </cell>
        </row>
        <row r="76">
          <cell r="A76">
            <v>71</v>
          </cell>
        </row>
        <row r="76">
          <cell r="D76" t="str">
            <v>J35风机 </v>
          </cell>
          <cell r="E76" t="str">
            <v>轴流通风机</v>
          </cell>
          <cell r="F76" t="str">
            <v>浙江弘科机电有限公司</v>
          </cell>
          <cell r="G76" t="str">
            <v>台</v>
          </cell>
          <cell r="H76">
            <v>1</v>
          </cell>
          <cell r="I76">
            <v>39264</v>
          </cell>
          <cell r="J76">
            <v>43132</v>
          </cell>
          <cell r="K76">
            <v>1020</v>
          </cell>
          <cell r="L76">
            <v>879.522854872076</v>
          </cell>
        </row>
        <row r="77">
          <cell r="A77">
            <v>72</v>
          </cell>
        </row>
        <row r="77">
          <cell r="D77" t="str">
            <v>强磁起重吸盘 </v>
          </cell>
          <cell r="E77" t="str">
            <v>MP-30</v>
          </cell>
          <cell r="F77" t="str">
            <v>临清飞越电磁铁有限公司</v>
          </cell>
          <cell r="G77" t="str">
            <v>台</v>
          </cell>
          <cell r="H77">
            <v>1</v>
          </cell>
          <cell r="I77">
            <v>39264</v>
          </cell>
          <cell r="J77">
            <v>43132</v>
          </cell>
          <cell r="K77">
            <v>1019</v>
          </cell>
          <cell r="L77">
            <v>878.660577563378</v>
          </cell>
        </row>
        <row r="78">
          <cell r="A78">
            <v>73</v>
          </cell>
        </row>
        <row r="78">
          <cell r="D78" t="str">
            <v>强磁起重吸盘 </v>
          </cell>
          <cell r="E78" t="str">
            <v>MP-30</v>
          </cell>
          <cell r="F78" t="str">
            <v>临清飞越电磁铁有限公司</v>
          </cell>
          <cell r="G78" t="str">
            <v>台</v>
          </cell>
          <cell r="H78">
            <v>1</v>
          </cell>
          <cell r="I78">
            <v>39264</v>
          </cell>
          <cell r="J78">
            <v>43132</v>
          </cell>
          <cell r="K78">
            <v>1019</v>
          </cell>
          <cell r="L78">
            <v>878.660577563378</v>
          </cell>
        </row>
        <row r="79">
          <cell r="A79">
            <v>74</v>
          </cell>
        </row>
        <row r="79">
          <cell r="D79" t="str">
            <v>强磁起重吸盘 </v>
          </cell>
          <cell r="E79" t="str">
            <v>MP-30</v>
          </cell>
          <cell r="F79" t="str">
            <v>临清飞越电磁铁有限公司</v>
          </cell>
          <cell r="G79" t="str">
            <v>台</v>
          </cell>
          <cell r="H79">
            <v>1</v>
          </cell>
          <cell r="I79">
            <v>39264</v>
          </cell>
          <cell r="J79">
            <v>43132</v>
          </cell>
          <cell r="K79">
            <v>1019</v>
          </cell>
          <cell r="L79">
            <v>878.660577563378</v>
          </cell>
        </row>
        <row r="80">
          <cell r="A80">
            <v>75</v>
          </cell>
        </row>
        <row r="80">
          <cell r="D80" t="str">
            <v>强磁起重吸盘 </v>
          </cell>
          <cell r="E80" t="str">
            <v>MP-30</v>
          </cell>
          <cell r="F80" t="str">
            <v>临清飞越电磁铁有限公司</v>
          </cell>
          <cell r="G80" t="str">
            <v>台</v>
          </cell>
          <cell r="H80">
            <v>1</v>
          </cell>
          <cell r="I80">
            <v>39264</v>
          </cell>
          <cell r="J80">
            <v>43132</v>
          </cell>
          <cell r="K80">
            <v>1019</v>
          </cell>
          <cell r="L80">
            <v>878.660577563378</v>
          </cell>
        </row>
        <row r="81">
          <cell r="A81">
            <v>76</v>
          </cell>
        </row>
        <row r="81">
          <cell r="D81" t="str">
            <v>强磁起重吸盘 </v>
          </cell>
          <cell r="E81" t="str">
            <v>MP-30</v>
          </cell>
          <cell r="F81" t="str">
            <v>临清飞越电磁铁有限公司</v>
          </cell>
          <cell r="G81" t="str">
            <v>台</v>
          </cell>
          <cell r="H81">
            <v>1</v>
          </cell>
          <cell r="I81">
            <v>39264</v>
          </cell>
          <cell r="J81">
            <v>43132</v>
          </cell>
          <cell r="K81">
            <v>1019</v>
          </cell>
          <cell r="L81">
            <v>878.660577563378</v>
          </cell>
        </row>
        <row r="82">
          <cell r="A82">
            <v>77</v>
          </cell>
        </row>
        <row r="82">
          <cell r="D82" t="str">
            <v>涂层测厚仪 </v>
          </cell>
          <cell r="E82" t="str">
            <v>MC2000</v>
          </cell>
          <cell r="F82" t="str">
            <v>山东锐智科电检测仪器有限公司</v>
          </cell>
          <cell r="G82" t="str">
            <v>台</v>
          </cell>
          <cell r="H82">
            <v>1</v>
          </cell>
          <cell r="I82">
            <v>39264</v>
          </cell>
          <cell r="J82">
            <v>43132</v>
          </cell>
          <cell r="K82">
            <v>539</v>
          </cell>
          <cell r="L82">
            <v>464.767469388283</v>
          </cell>
        </row>
        <row r="83">
          <cell r="A83">
            <v>78</v>
          </cell>
        </row>
        <row r="83">
          <cell r="D83" t="str">
            <v>氩弧焊机</v>
          </cell>
          <cell r="E83" t="str">
            <v>VRTP400</v>
          </cell>
          <cell r="F83" t="str">
            <v>正特焊机</v>
          </cell>
          <cell r="G83" t="str">
            <v>台</v>
          </cell>
          <cell r="H83">
            <v>1</v>
          </cell>
          <cell r="I83">
            <v>39264</v>
          </cell>
          <cell r="J83">
            <v>43132</v>
          </cell>
          <cell r="K83">
            <v>1731</v>
          </cell>
          <cell r="L83">
            <v>1492.60202135644</v>
          </cell>
        </row>
        <row r="84">
          <cell r="A84">
            <v>79</v>
          </cell>
        </row>
        <row r="84">
          <cell r="D84" t="str">
            <v>J35风机 </v>
          </cell>
          <cell r="E84" t="str">
            <v>轴流通风机</v>
          </cell>
          <cell r="F84" t="str">
            <v>临清飞越电磁铁有限公司</v>
          </cell>
          <cell r="G84" t="str">
            <v>台</v>
          </cell>
          <cell r="H84">
            <v>1</v>
          </cell>
          <cell r="I84">
            <v>39264</v>
          </cell>
          <cell r="J84">
            <v>43132</v>
          </cell>
          <cell r="K84">
            <v>1020</v>
          </cell>
          <cell r="L84">
            <v>879.522854872076</v>
          </cell>
        </row>
        <row r="85">
          <cell r="A85">
            <v>80</v>
          </cell>
        </row>
        <row r="85">
          <cell r="D85" t="str">
            <v>J35风机 </v>
          </cell>
          <cell r="E85" t="str">
            <v>轴流通风机</v>
          </cell>
          <cell r="F85" t="str">
            <v>临清飞越电磁铁有限公司</v>
          </cell>
          <cell r="G85" t="str">
            <v>台</v>
          </cell>
          <cell r="H85">
            <v>1</v>
          </cell>
          <cell r="I85">
            <v>39264</v>
          </cell>
          <cell r="J85">
            <v>43132</v>
          </cell>
          <cell r="K85">
            <v>1020</v>
          </cell>
          <cell r="L85">
            <v>879.522854872076</v>
          </cell>
        </row>
        <row r="86">
          <cell r="A86">
            <v>81</v>
          </cell>
        </row>
        <row r="86">
          <cell r="D86" t="str">
            <v>电焊机 </v>
          </cell>
          <cell r="E86" t="str">
            <v>BX1-500A</v>
          </cell>
          <cell r="F86" t="str">
            <v>上海通用电焊机股份有限公司</v>
          </cell>
          <cell r="G86" t="str">
            <v>台</v>
          </cell>
          <cell r="H86">
            <v>1</v>
          </cell>
          <cell r="I86">
            <v>39264</v>
          </cell>
          <cell r="J86">
            <v>43132</v>
          </cell>
          <cell r="K86">
            <v>1000</v>
          </cell>
          <cell r="L86">
            <v>862.277308698114</v>
          </cell>
        </row>
        <row r="87">
          <cell r="A87">
            <v>82</v>
          </cell>
        </row>
        <row r="87">
          <cell r="D87" t="str">
            <v>气保焊机 </v>
          </cell>
          <cell r="E87" t="str">
            <v>CPVE-500</v>
          </cell>
          <cell r="F87" t="str">
            <v>正特焊机</v>
          </cell>
          <cell r="G87" t="str">
            <v>台</v>
          </cell>
          <cell r="H87">
            <v>1</v>
          </cell>
          <cell r="I87">
            <v>39264</v>
          </cell>
          <cell r="J87">
            <v>43132</v>
          </cell>
          <cell r="K87">
            <v>8703</v>
          </cell>
          <cell r="L87">
            <v>7504.39941759969</v>
          </cell>
        </row>
        <row r="88">
          <cell r="A88">
            <v>83</v>
          </cell>
        </row>
        <row r="88">
          <cell r="D88" t="str">
            <v>冲击试验低温仪 </v>
          </cell>
          <cell r="E88" t="str">
            <v>CDC</v>
          </cell>
          <cell r="F88" t="str">
            <v>济南科汇实验设备有限公司</v>
          </cell>
          <cell r="G88" t="str">
            <v>台</v>
          </cell>
          <cell r="H88">
            <v>1</v>
          </cell>
          <cell r="I88">
            <v>39264</v>
          </cell>
          <cell r="J88">
            <v>43132</v>
          </cell>
          <cell r="K88">
            <v>3205</v>
          </cell>
          <cell r="L88">
            <v>2763.59877437746</v>
          </cell>
        </row>
        <row r="89">
          <cell r="A89">
            <v>84</v>
          </cell>
        </row>
        <row r="89">
          <cell r="D89" t="str">
            <v>冲击试样缺口投影机 </v>
          </cell>
          <cell r="E89" t="str">
            <v>CTS-50</v>
          </cell>
          <cell r="F89" t="str">
            <v>济南科汇实验设备有限公司</v>
          </cell>
          <cell r="G89" t="str">
            <v>台</v>
          </cell>
          <cell r="H89">
            <v>1</v>
          </cell>
          <cell r="I89">
            <v>39264</v>
          </cell>
          <cell r="J89">
            <v>43132</v>
          </cell>
          <cell r="K89">
            <v>1090</v>
          </cell>
          <cell r="L89">
            <v>939.882266480944</v>
          </cell>
        </row>
        <row r="90">
          <cell r="A90">
            <v>85</v>
          </cell>
        </row>
        <row r="90">
          <cell r="D90" t="str">
            <v>变压器 </v>
          </cell>
          <cell r="E90" t="str">
            <v>sz-4000/35</v>
          </cell>
          <cell r="F90" t="str">
            <v>淄博国鹏集团</v>
          </cell>
          <cell r="G90" t="str">
            <v>台</v>
          </cell>
          <cell r="H90">
            <v>1</v>
          </cell>
          <cell r="I90">
            <v>39264</v>
          </cell>
          <cell r="J90">
            <v>43132</v>
          </cell>
          <cell r="K90">
            <v>290017</v>
          </cell>
          <cell r="L90">
            <v>250075.078236701</v>
          </cell>
        </row>
        <row r="91">
          <cell r="A91">
            <v>86</v>
          </cell>
        </row>
        <row r="91">
          <cell r="D91" t="str">
            <v>变压器</v>
          </cell>
          <cell r="E91" t="str">
            <v>2000KVA</v>
          </cell>
          <cell r="F91" t="str">
            <v>淄博国鹏集团</v>
          </cell>
          <cell r="G91" t="str">
            <v>台</v>
          </cell>
          <cell r="H91">
            <v>1</v>
          </cell>
          <cell r="I91">
            <v>39264</v>
          </cell>
          <cell r="J91">
            <v>43132</v>
          </cell>
          <cell r="K91">
            <v>35255</v>
          </cell>
          <cell r="L91">
            <v>30399.586518152</v>
          </cell>
        </row>
        <row r="92">
          <cell r="A92">
            <v>87</v>
          </cell>
        </row>
        <row r="92">
          <cell r="D92" t="str">
            <v>变压器 </v>
          </cell>
          <cell r="E92" t="str">
            <v>sll-3150/10</v>
          </cell>
          <cell r="F92" t="str">
            <v>淄博昌泰有限公司</v>
          </cell>
          <cell r="G92" t="str">
            <v>台</v>
          </cell>
          <cell r="H92">
            <v>1</v>
          </cell>
          <cell r="I92">
            <v>39264</v>
          </cell>
          <cell r="J92">
            <v>43132</v>
          </cell>
          <cell r="K92">
            <v>185927</v>
          </cell>
          <cell r="L92">
            <v>160320.633174314</v>
          </cell>
        </row>
        <row r="93">
          <cell r="A93">
            <v>88</v>
          </cell>
        </row>
        <row r="93">
          <cell r="D93" t="str">
            <v>HVC高压自动无功电压综合调节装置 </v>
          </cell>
          <cell r="E93" t="str">
            <v>HVC-10/4000KVAR</v>
          </cell>
          <cell r="F93" t="str">
            <v>淄博昌泰有限公司</v>
          </cell>
          <cell r="G93" t="str">
            <v>台</v>
          </cell>
          <cell r="H93">
            <v>1</v>
          </cell>
          <cell r="I93">
            <v>39264</v>
          </cell>
          <cell r="J93">
            <v>43132</v>
          </cell>
          <cell r="K93">
            <v>182748</v>
          </cell>
          <cell r="L93">
            <v>157579.453609963</v>
          </cell>
        </row>
        <row r="94">
          <cell r="A94">
            <v>89</v>
          </cell>
        </row>
        <row r="94">
          <cell r="D94" t="str">
            <v>PCL手持编程器 </v>
          </cell>
          <cell r="E94" t="str">
            <v>FX-10P/20P</v>
          </cell>
          <cell r="F94" t="str">
            <v>深圳市鹏菱科技有限公司</v>
          </cell>
          <cell r="G94" t="str">
            <v>台</v>
          </cell>
          <cell r="H94">
            <v>1</v>
          </cell>
          <cell r="I94">
            <v>39264</v>
          </cell>
          <cell r="J94">
            <v>43132</v>
          </cell>
          <cell r="K94">
            <v>264</v>
          </cell>
          <cell r="L94">
            <v>227.641209496302</v>
          </cell>
        </row>
        <row r="95">
          <cell r="A95">
            <v>90</v>
          </cell>
        </row>
        <row r="95">
          <cell r="D95" t="str">
            <v>动力箱 </v>
          </cell>
          <cell r="E95" t="str">
            <v>XL-21</v>
          </cell>
          <cell r="F95" t="str">
            <v>淄博昌泰有限公司</v>
          </cell>
          <cell r="G95" t="str">
            <v>台</v>
          </cell>
          <cell r="H95">
            <v>1</v>
          </cell>
          <cell r="I95">
            <v>39264</v>
          </cell>
          <cell r="J95">
            <v>43132</v>
          </cell>
          <cell r="K95">
            <v>3116</v>
          </cell>
          <cell r="L95">
            <v>2686.85609390332</v>
          </cell>
        </row>
        <row r="96">
          <cell r="A96">
            <v>91</v>
          </cell>
        </row>
        <row r="96">
          <cell r="D96" t="str">
            <v>动力箱 </v>
          </cell>
          <cell r="E96" t="str">
            <v>XL-21</v>
          </cell>
          <cell r="F96" t="str">
            <v>淄博昌泰有限公司</v>
          </cell>
          <cell r="G96" t="str">
            <v>台</v>
          </cell>
          <cell r="H96">
            <v>1</v>
          </cell>
          <cell r="I96">
            <v>39264</v>
          </cell>
          <cell r="J96">
            <v>43132</v>
          </cell>
          <cell r="K96">
            <v>1720</v>
          </cell>
          <cell r="L96">
            <v>1483.11697096076</v>
          </cell>
        </row>
        <row r="97">
          <cell r="A97">
            <v>92</v>
          </cell>
        </row>
        <row r="97">
          <cell r="D97" t="str">
            <v>低压开关柜 </v>
          </cell>
          <cell r="E97" t="str">
            <v>GGD</v>
          </cell>
          <cell r="F97" t="str">
            <v>淄博昌泰有限公司</v>
          </cell>
          <cell r="G97" t="str">
            <v>台</v>
          </cell>
          <cell r="H97">
            <v>1</v>
          </cell>
          <cell r="I97">
            <v>39264</v>
          </cell>
          <cell r="J97">
            <v>43132</v>
          </cell>
          <cell r="K97">
            <v>28633</v>
          </cell>
          <cell r="L97">
            <v>24689.5861799531</v>
          </cell>
        </row>
        <row r="98">
          <cell r="A98">
            <v>93</v>
          </cell>
        </row>
        <row r="98">
          <cell r="D98" t="str">
            <v>低压开关柜 </v>
          </cell>
          <cell r="E98" t="str">
            <v>GGD</v>
          </cell>
          <cell r="F98" t="str">
            <v>淄博昌泰有限公司</v>
          </cell>
          <cell r="G98" t="str">
            <v>台</v>
          </cell>
          <cell r="H98">
            <v>1</v>
          </cell>
          <cell r="I98">
            <v>39264</v>
          </cell>
          <cell r="J98">
            <v>43132</v>
          </cell>
          <cell r="K98">
            <v>19216</v>
          </cell>
          <cell r="L98">
            <v>16569.520763943</v>
          </cell>
        </row>
        <row r="99">
          <cell r="A99">
            <v>94</v>
          </cell>
        </row>
        <row r="99">
          <cell r="D99" t="str">
            <v>低压开关柜 </v>
          </cell>
          <cell r="E99" t="str">
            <v>GGD</v>
          </cell>
          <cell r="F99" t="str">
            <v>淄博昌泰有限公司</v>
          </cell>
          <cell r="G99" t="str">
            <v>台</v>
          </cell>
          <cell r="H99">
            <v>1</v>
          </cell>
          <cell r="I99">
            <v>39264</v>
          </cell>
          <cell r="J99">
            <v>43132</v>
          </cell>
          <cell r="K99">
            <v>9964</v>
          </cell>
          <cell r="L99">
            <v>8591.73110386801</v>
          </cell>
        </row>
        <row r="100">
          <cell r="A100">
            <v>95</v>
          </cell>
        </row>
        <row r="100">
          <cell r="D100" t="str">
            <v>低压开关柜 </v>
          </cell>
          <cell r="E100" t="str">
            <v>GGD</v>
          </cell>
          <cell r="F100" t="str">
            <v>淄博昌泰有限公司</v>
          </cell>
          <cell r="G100" t="str">
            <v>台</v>
          </cell>
          <cell r="H100">
            <v>1</v>
          </cell>
          <cell r="I100">
            <v>39264</v>
          </cell>
          <cell r="J100">
            <v>43132</v>
          </cell>
          <cell r="K100">
            <v>8908</v>
          </cell>
          <cell r="L100">
            <v>7681.1662658828</v>
          </cell>
        </row>
        <row r="101">
          <cell r="A101">
            <v>96</v>
          </cell>
        </row>
        <row r="101">
          <cell r="D101" t="str">
            <v>低压开关柜 </v>
          </cell>
          <cell r="E101" t="str">
            <v>GGD</v>
          </cell>
          <cell r="F101" t="str">
            <v>淄博昌泰有限公司</v>
          </cell>
          <cell r="G101" t="str">
            <v>台</v>
          </cell>
          <cell r="H101">
            <v>1</v>
          </cell>
          <cell r="I101">
            <v>39264</v>
          </cell>
          <cell r="J101">
            <v>43132</v>
          </cell>
          <cell r="K101">
            <v>5319</v>
          </cell>
          <cell r="L101">
            <v>4586.45300496527</v>
          </cell>
        </row>
        <row r="102">
          <cell r="A102">
            <v>97</v>
          </cell>
        </row>
        <row r="102">
          <cell r="D102" t="str">
            <v>低压开关柜 </v>
          </cell>
          <cell r="E102" t="str">
            <v>GGD</v>
          </cell>
          <cell r="F102" t="str">
            <v>淄博昌泰有限公司</v>
          </cell>
          <cell r="G102" t="str">
            <v>台</v>
          </cell>
          <cell r="H102">
            <v>1</v>
          </cell>
          <cell r="I102">
            <v>39264</v>
          </cell>
          <cell r="J102">
            <v>43132</v>
          </cell>
          <cell r="K102">
            <v>4243</v>
          </cell>
          <cell r="L102">
            <v>3658.6426208061</v>
          </cell>
        </row>
        <row r="103">
          <cell r="A103">
            <v>98</v>
          </cell>
        </row>
        <row r="103">
          <cell r="D103" t="str">
            <v>低压开关柜 </v>
          </cell>
          <cell r="E103" t="str">
            <v>GGD</v>
          </cell>
          <cell r="F103" t="str">
            <v>淄博昌泰有限公司</v>
          </cell>
          <cell r="G103" t="str">
            <v>台</v>
          </cell>
          <cell r="H103">
            <v>1</v>
          </cell>
          <cell r="I103">
            <v>39264</v>
          </cell>
          <cell r="J103">
            <v>43132</v>
          </cell>
          <cell r="K103">
            <v>2052</v>
          </cell>
          <cell r="L103">
            <v>1769.39303744853</v>
          </cell>
        </row>
        <row r="104">
          <cell r="A104">
            <v>99</v>
          </cell>
        </row>
        <row r="104">
          <cell r="D104" t="str">
            <v>低压开关柜 </v>
          </cell>
          <cell r="E104" t="str">
            <v>GGD</v>
          </cell>
          <cell r="F104" t="str">
            <v>淄博昌泰有限公司</v>
          </cell>
          <cell r="G104" t="str">
            <v>台</v>
          </cell>
          <cell r="H104">
            <v>1</v>
          </cell>
          <cell r="I104">
            <v>39264</v>
          </cell>
          <cell r="J104">
            <v>43132</v>
          </cell>
          <cell r="K104">
            <v>3580</v>
          </cell>
          <cell r="L104">
            <v>3086.95276513925</v>
          </cell>
        </row>
        <row r="105">
          <cell r="A105">
            <v>100</v>
          </cell>
        </row>
        <row r="105">
          <cell r="D105" t="str">
            <v>低压开关柜 </v>
          </cell>
          <cell r="E105" t="str">
            <v>GGD</v>
          </cell>
          <cell r="F105" t="str">
            <v>淄博昌泰有限公司</v>
          </cell>
          <cell r="G105" t="str">
            <v>台</v>
          </cell>
          <cell r="H105">
            <v>1</v>
          </cell>
          <cell r="I105">
            <v>39264</v>
          </cell>
          <cell r="J105">
            <v>43132</v>
          </cell>
          <cell r="K105">
            <v>3411</v>
          </cell>
          <cell r="L105">
            <v>2941.22789996927</v>
          </cell>
        </row>
        <row r="106">
          <cell r="A106">
            <v>101</v>
          </cell>
        </row>
        <row r="106">
          <cell r="D106" t="str">
            <v>低压开关柜 </v>
          </cell>
          <cell r="E106" t="str">
            <v>GGD</v>
          </cell>
          <cell r="F106" t="str">
            <v>淄博昌泰有限公司</v>
          </cell>
          <cell r="G106" t="str">
            <v>台</v>
          </cell>
          <cell r="H106">
            <v>1</v>
          </cell>
          <cell r="I106">
            <v>39264</v>
          </cell>
          <cell r="J106">
            <v>43132</v>
          </cell>
          <cell r="K106">
            <v>7178</v>
          </cell>
          <cell r="L106">
            <v>6189.42652183506</v>
          </cell>
        </row>
        <row r="107">
          <cell r="A107">
            <v>102</v>
          </cell>
        </row>
        <row r="107">
          <cell r="D107" t="str">
            <v>水泵控制箱 </v>
          </cell>
          <cell r="E107" t="str">
            <v>GGD</v>
          </cell>
          <cell r="F107" t="str">
            <v>淄博昌泰有限公司</v>
          </cell>
          <cell r="G107" t="str">
            <v>台</v>
          </cell>
          <cell r="H107">
            <v>1</v>
          </cell>
          <cell r="I107">
            <v>39264</v>
          </cell>
          <cell r="J107">
            <v>43132</v>
          </cell>
          <cell r="K107">
            <v>1887</v>
          </cell>
          <cell r="L107">
            <v>1627.11728151334</v>
          </cell>
        </row>
        <row r="108">
          <cell r="A108">
            <v>103</v>
          </cell>
        </row>
        <row r="108">
          <cell r="D108" t="str">
            <v>焊机 </v>
          </cell>
          <cell r="E108" t="str">
            <v>XD500S</v>
          </cell>
          <cell r="F108" t="str">
            <v>上海通用电焊机股份有限公司</v>
          </cell>
          <cell r="G108" t="str">
            <v>台</v>
          </cell>
          <cell r="H108">
            <v>1</v>
          </cell>
          <cell r="I108">
            <v>39264</v>
          </cell>
          <cell r="J108">
            <v>43132</v>
          </cell>
          <cell r="K108">
            <v>4868</v>
          </cell>
          <cell r="L108">
            <v>4197.56593874242</v>
          </cell>
        </row>
        <row r="109">
          <cell r="A109">
            <v>104</v>
          </cell>
        </row>
        <row r="109">
          <cell r="D109" t="str">
            <v>焊机 </v>
          </cell>
          <cell r="E109" t="str">
            <v>XD500S</v>
          </cell>
          <cell r="F109" t="str">
            <v>上海通用电焊机股份有限公司</v>
          </cell>
          <cell r="G109" t="str">
            <v>台</v>
          </cell>
          <cell r="H109">
            <v>1</v>
          </cell>
          <cell r="I109">
            <v>39264</v>
          </cell>
          <cell r="J109">
            <v>43132</v>
          </cell>
          <cell r="K109">
            <v>4868</v>
          </cell>
          <cell r="L109">
            <v>4197.56593874242</v>
          </cell>
        </row>
        <row r="110">
          <cell r="A110">
            <v>105</v>
          </cell>
        </row>
        <row r="110">
          <cell r="D110" t="str">
            <v>电动伸缩门 </v>
          </cell>
          <cell r="E110" t="str">
            <v>308A</v>
          </cell>
          <cell r="F110" t="str">
            <v>青岛永昌门业</v>
          </cell>
          <cell r="G110" t="str">
            <v>台</v>
          </cell>
          <cell r="H110">
            <v>1</v>
          </cell>
          <cell r="I110">
            <v>39264</v>
          </cell>
          <cell r="J110">
            <v>43132</v>
          </cell>
          <cell r="K110">
            <v>3712</v>
          </cell>
          <cell r="L110">
            <v>3200.7733698874</v>
          </cell>
        </row>
        <row r="111">
          <cell r="A111">
            <v>106</v>
          </cell>
        </row>
        <row r="111">
          <cell r="D111" t="str">
            <v>无障碍通道 </v>
          </cell>
        </row>
        <row r="111">
          <cell r="F111" t="str">
            <v>青岛永昌门业</v>
          </cell>
          <cell r="G111" t="str">
            <v>台</v>
          </cell>
          <cell r="H111">
            <v>1</v>
          </cell>
          <cell r="I111">
            <v>39264</v>
          </cell>
          <cell r="J111">
            <v>43132</v>
          </cell>
          <cell r="K111">
            <v>49500</v>
          </cell>
          <cell r="L111">
            <v>42682.7267805566</v>
          </cell>
        </row>
        <row r="112">
          <cell r="A112">
            <v>107</v>
          </cell>
        </row>
        <row r="112">
          <cell r="D112" t="str">
            <v>摇臂钻床 </v>
          </cell>
          <cell r="E112" t="str">
            <v>X16/1</v>
          </cell>
          <cell r="F112" t="str">
            <v>青岛博联机械有限公司</v>
          </cell>
          <cell r="G112" t="str">
            <v>台</v>
          </cell>
          <cell r="H112">
            <v>1</v>
          </cell>
          <cell r="I112">
            <v>39264</v>
          </cell>
          <cell r="J112">
            <v>43132</v>
          </cell>
          <cell r="K112">
            <v>39813</v>
          </cell>
          <cell r="L112">
            <v>34329.846491198</v>
          </cell>
        </row>
        <row r="113">
          <cell r="A113">
            <v>108</v>
          </cell>
        </row>
        <row r="113">
          <cell r="D113" t="str">
            <v>带锯床 </v>
          </cell>
          <cell r="E113" t="str">
            <v>GZK4240</v>
          </cell>
          <cell r="F113" t="str">
            <v>连云港机床厂</v>
          </cell>
          <cell r="G113" t="str">
            <v>台</v>
          </cell>
          <cell r="H113">
            <v>1</v>
          </cell>
          <cell r="I113">
            <v>39264</v>
          </cell>
          <cell r="J113">
            <v>43132</v>
          </cell>
          <cell r="K113">
            <v>40000</v>
          </cell>
          <cell r="L113">
            <v>34491.0923479246</v>
          </cell>
        </row>
        <row r="114">
          <cell r="A114">
            <v>109</v>
          </cell>
        </row>
        <row r="114">
          <cell r="D114" t="str">
            <v>燃气工程改造设备</v>
          </cell>
        </row>
        <row r="114">
          <cell r="F114" t="str">
            <v>新奥燃气</v>
          </cell>
          <cell r="G114" t="str">
            <v>台</v>
          </cell>
          <cell r="H114">
            <v>1</v>
          </cell>
          <cell r="I114">
            <v>39264</v>
          </cell>
          <cell r="J114">
            <v>43132</v>
          </cell>
          <cell r="K114">
            <v>422238</v>
          </cell>
          <cell r="L114">
            <v>364086.246270074</v>
          </cell>
        </row>
        <row r="115">
          <cell r="A115">
            <v>110</v>
          </cell>
        </row>
        <row r="115">
          <cell r="D115" t="str">
            <v>监视系统 </v>
          </cell>
        </row>
        <row r="115">
          <cell r="G115" t="str">
            <v>台</v>
          </cell>
          <cell r="H115">
            <v>1</v>
          </cell>
          <cell r="I115">
            <v>39264</v>
          </cell>
          <cell r="J115">
            <v>43132</v>
          </cell>
          <cell r="K115">
            <v>35946</v>
          </cell>
          <cell r="L115">
            <v>30995.4201384624</v>
          </cell>
        </row>
        <row r="116">
          <cell r="A116">
            <v>111</v>
          </cell>
        </row>
        <row r="116">
          <cell r="D116" t="str">
            <v>液压式万能材料试验机 </v>
          </cell>
          <cell r="E116" t="str">
            <v>WE-600A</v>
          </cell>
          <cell r="F116" t="str">
            <v>济南试金集团</v>
          </cell>
          <cell r="G116" t="str">
            <v>台</v>
          </cell>
          <cell r="H116">
            <v>1</v>
          </cell>
          <cell r="I116">
            <v>39264</v>
          </cell>
          <cell r="J116">
            <v>43132</v>
          </cell>
          <cell r="K116">
            <v>10000</v>
          </cell>
          <cell r="L116">
            <v>8622.77308698114</v>
          </cell>
        </row>
        <row r="117">
          <cell r="A117">
            <v>112</v>
          </cell>
        </row>
        <row r="117">
          <cell r="D117" t="str">
            <v>半自动冲击试验机 </v>
          </cell>
          <cell r="E117" t="str">
            <v>JB-300B</v>
          </cell>
          <cell r="F117" t="str">
            <v>济南科汇实验设备有限公司</v>
          </cell>
          <cell r="G117" t="str">
            <v>台</v>
          </cell>
          <cell r="H117">
            <v>1</v>
          </cell>
          <cell r="I117">
            <v>39264</v>
          </cell>
          <cell r="J117">
            <v>43132</v>
          </cell>
          <cell r="K117">
            <v>2308</v>
          </cell>
          <cell r="L117">
            <v>1990.13602847525</v>
          </cell>
        </row>
        <row r="118">
          <cell r="A118">
            <v>113</v>
          </cell>
        </row>
        <row r="118">
          <cell r="D118" t="str">
            <v>台式布氏硬度计 </v>
          </cell>
          <cell r="E118" t="str">
            <v>HB-3000B</v>
          </cell>
          <cell r="F118" t="str">
            <v>济南科汇实验设备有限公司</v>
          </cell>
          <cell r="G118" t="str">
            <v>台</v>
          </cell>
          <cell r="H118">
            <v>1</v>
          </cell>
          <cell r="I118">
            <v>39264</v>
          </cell>
          <cell r="J118">
            <v>43132</v>
          </cell>
          <cell r="K118">
            <v>1385</v>
          </cell>
          <cell r="L118">
            <v>1194.25407254689</v>
          </cell>
        </row>
        <row r="119">
          <cell r="A119">
            <v>114</v>
          </cell>
        </row>
        <row r="119">
          <cell r="D119" t="str">
            <v>便携布氏硬度计 </v>
          </cell>
          <cell r="E119" t="str">
            <v>HBX-0.5</v>
          </cell>
          <cell r="F119" t="str">
            <v>济南科汇实验设备有限公司</v>
          </cell>
          <cell r="G119" t="str">
            <v>台</v>
          </cell>
          <cell r="H119">
            <v>1</v>
          </cell>
          <cell r="I119">
            <v>39264</v>
          </cell>
          <cell r="J119">
            <v>43132</v>
          </cell>
          <cell r="K119">
            <v>256</v>
          </cell>
          <cell r="L119">
            <v>220.742991026717</v>
          </cell>
        </row>
        <row r="120">
          <cell r="A120">
            <v>115</v>
          </cell>
        </row>
        <row r="120">
          <cell r="D120" t="str">
            <v>金属拉伸试样标距仪 </v>
          </cell>
          <cell r="E120" t="str">
            <v>DX-300</v>
          </cell>
          <cell r="F120" t="str">
            <v>济南科汇实验设备有限公司</v>
          </cell>
          <cell r="G120" t="str">
            <v>台</v>
          </cell>
          <cell r="H120">
            <v>1</v>
          </cell>
          <cell r="I120">
            <v>39264</v>
          </cell>
          <cell r="J120">
            <v>43132</v>
          </cell>
          <cell r="K120">
            <v>462</v>
          </cell>
          <cell r="L120">
            <v>398.372116618529</v>
          </cell>
        </row>
        <row r="121">
          <cell r="A121">
            <v>116</v>
          </cell>
        </row>
        <row r="121">
          <cell r="D121" t="str">
            <v>便携式红外测温仪 </v>
          </cell>
          <cell r="E121">
            <v>663</v>
          </cell>
          <cell r="F121" t="str">
            <v>厦门纵意仪器仪表有限公司</v>
          </cell>
          <cell r="G121" t="str">
            <v>台</v>
          </cell>
          <cell r="H121">
            <v>1</v>
          </cell>
          <cell r="I121">
            <v>39264</v>
          </cell>
          <cell r="J121">
            <v>43132</v>
          </cell>
          <cell r="K121">
            <v>667</v>
          </cell>
          <cell r="L121">
            <v>575.138964901642</v>
          </cell>
        </row>
        <row r="122">
          <cell r="A122">
            <v>117</v>
          </cell>
        </row>
        <row r="122">
          <cell r="D122" t="str">
            <v>光谱分析仪 </v>
          </cell>
          <cell r="E122" t="str">
            <v>LABLAVFC01A</v>
          </cell>
          <cell r="F122" t="str">
            <v>济南科汇实验设备有限公司</v>
          </cell>
          <cell r="G122" t="str">
            <v>台</v>
          </cell>
          <cell r="H122">
            <v>1</v>
          </cell>
          <cell r="I122">
            <v>39264</v>
          </cell>
          <cell r="J122">
            <v>43132</v>
          </cell>
          <cell r="K122">
            <v>65122</v>
          </cell>
          <cell r="L122">
            <v>56153.2228970386</v>
          </cell>
        </row>
        <row r="123">
          <cell r="A123">
            <v>118</v>
          </cell>
        </row>
        <row r="123">
          <cell r="D123" t="str">
            <v>带锯床 </v>
          </cell>
          <cell r="E123" t="str">
            <v>GZK4240</v>
          </cell>
          <cell r="F123" t="str">
            <v>连云港机床厂</v>
          </cell>
          <cell r="G123" t="str">
            <v>台</v>
          </cell>
          <cell r="H123">
            <v>1</v>
          </cell>
          <cell r="I123">
            <v>39264</v>
          </cell>
          <cell r="J123">
            <v>43132</v>
          </cell>
          <cell r="K123">
            <v>22892</v>
          </cell>
          <cell r="L123">
            <v>19739.2521507172</v>
          </cell>
        </row>
        <row r="124">
          <cell r="A124">
            <v>119</v>
          </cell>
        </row>
        <row r="124">
          <cell r="D124" t="str">
            <v>带锯床 </v>
          </cell>
          <cell r="E124" t="str">
            <v>HA250</v>
          </cell>
          <cell r="F124" t="str">
            <v>连云港机床厂</v>
          </cell>
          <cell r="G124" t="str">
            <v>台</v>
          </cell>
          <cell r="H124">
            <v>1</v>
          </cell>
          <cell r="I124">
            <v>39264</v>
          </cell>
          <cell r="J124">
            <v>43132</v>
          </cell>
          <cell r="K124">
            <v>35885</v>
          </cell>
          <cell r="L124">
            <v>30942.8212226318</v>
          </cell>
        </row>
        <row r="125">
          <cell r="A125">
            <v>120</v>
          </cell>
        </row>
        <row r="125">
          <cell r="D125" t="str">
            <v>带锯床 </v>
          </cell>
          <cell r="E125" t="str">
            <v>HA250</v>
          </cell>
          <cell r="F125" t="str">
            <v>连云港机床厂</v>
          </cell>
          <cell r="G125" t="str">
            <v>台</v>
          </cell>
          <cell r="H125">
            <v>1</v>
          </cell>
          <cell r="I125">
            <v>39264</v>
          </cell>
          <cell r="J125">
            <v>43132</v>
          </cell>
          <cell r="K125">
            <v>35885</v>
          </cell>
          <cell r="L125">
            <v>30942.8212226318</v>
          </cell>
        </row>
        <row r="126">
          <cell r="A126">
            <v>121</v>
          </cell>
        </row>
        <row r="126">
          <cell r="D126" t="str">
            <v>牛头刨床(650mm)</v>
          </cell>
          <cell r="E126" t="str">
            <v>NB665</v>
          </cell>
          <cell r="F126" t="str">
            <v>德州机床厂</v>
          </cell>
          <cell r="G126" t="str">
            <v>台</v>
          </cell>
          <cell r="H126">
            <v>1</v>
          </cell>
          <cell r="I126">
            <v>39264</v>
          </cell>
          <cell r="J126">
            <v>43132</v>
          </cell>
          <cell r="K126">
            <v>7436</v>
          </cell>
          <cell r="L126">
            <v>6411.89406747918</v>
          </cell>
        </row>
        <row r="127">
          <cell r="A127">
            <v>122</v>
          </cell>
        </row>
        <row r="127">
          <cell r="D127" t="str">
            <v>万能升降台铣床</v>
          </cell>
          <cell r="E127" t="str">
            <v>X62W</v>
          </cell>
          <cell r="F127" t="str">
            <v>德州机床厂</v>
          </cell>
          <cell r="G127" t="str">
            <v>台</v>
          </cell>
          <cell r="H127">
            <v>1</v>
          </cell>
          <cell r="I127">
            <v>39264</v>
          </cell>
          <cell r="J127">
            <v>43132</v>
          </cell>
          <cell r="K127">
            <v>7949</v>
          </cell>
          <cell r="L127">
            <v>6854.24232684131</v>
          </cell>
        </row>
        <row r="128">
          <cell r="A128">
            <v>123</v>
          </cell>
        </row>
        <row r="128">
          <cell r="D128" t="str">
            <v>汽车吊</v>
          </cell>
          <cell r="E128" t="str">
            <v>16T</v>
          </cell>
          <cell r="F128" t="str">
            <v>徐工集团</v>
          </cell>
          <cell r="G128" t="str">
            <v>台</v>
          </cell>
          <cell r="H128">
            <v>1</v>
          </cell>
          <cell r="I128">
            <v>39264</v>
          </cell>
          <cell r="J128">
            <v>43132</v>
          </cell>
          <cell r="K128">
            <v>85897</v>
          </cell>
          <cell r="L128">
            <v>74067.0339852419</v>
          </cell>
        </row>
        <row r="129">
          <cell r="A129">
            <v>124</v>
          </cell>
        </row>
        <row r="129">
          <cell r="D129" t="str">
            <v>装载机</v>
          </cell>
        </row>
        <row r="129">
          <cell r="F129" t="str">
            <v>青州机械厂</v>
          </cell>
          <cell r="G129" t="str">
            <v>台</v>
          </cell>
          <cell r="H129">
            <v>1</v>
          </cell>
          <cell r="I129">
            <v>39264</v>
          </cell>
          <cell r="J129">
            <v>43132</v>
          </cell>
          <cell r="K129">
            <v>30769</v>
          </cell>
          <cell r="L129">
            <v>26531.4105113323</v>
          </cell>
        </row>
        <row r="130">
          <cell r="A130">
            <v>125</v>
          </cell>
        </row>
        <row r="130">
          <cell r="D130" t="str">
            <v>光谱磨样机</v>
          </cell>
          <cell r="E130" t="str">
            <v>GM-6</v>
          </cell>
          <cell r="F130" t="str">
            <v>济南科汇实验设备有限公司</v>
          </cell>
          <cell r="G130" t="str">
            <v>台</v>
          </cell>
          <cell r="H130">
            <v>1</v>
          </cell>
          <cell r="I130">
            <v>39264</v>
          </cell>
          <cell r="J130">
            <v>43132</v>
          </cell>
          <cell r="K130">
            <v>1282</v>
          </cell>
          <cell r="L130">
            <v>1105.43950975098</v>
          </cell>
        </row>
        <row r="131">
          <cell r="A131">
            <v>126</v>
          </cell>
        </row>
        <row r="131">
          <cell r="D131" t="str">
            <v>车床</v>
          </cell>
          <cell r="E131" t="str">
            <v>CW6163B</v>
          </cell>
          <cell r="F131" t="str">
            <v>德州机床厂</v>
          </cell>
          <cell r="G131" t="str">
            <v>台</v>
          </cell>
          <cell r="H131">
            <v>1</v>
          </cell>
          <cell r="I131">
            <v>39264</v>
          </cell>
          <cell r="J131">
            <v>43132</v>
          </cell>
          <cell r="K131">
            <v>10769</v>
          </cell>
          <cell r="L131">
            <v>9285.86433736999</v>
          </cell>
        </row>
        <row r="132">
          <cell r="A132">
            <v>127</v>
          </cell>
        </row>
        <row r="132">
          <cell r="D132" t="str">
            <v>车床（400mm）</v>
          </cell>
          <cell r="E132" t="str">
            <v>CDZ6140</v>
          </cell>
          <cell r="F132" t="str">
            <v>德州机床厂</v>
          </cell>
          <cell r="G132" t="str">
            <v>台</v>
          </cell>
          <cell r="H132">
            <v>1</v>
          </cell>
          <cell r="I132">
            <v>39264</v>
          </cell>
          <cell r="J132">
            <v>43132</v>
          </cell>
          <cell r="K132">
            <v>6538</v>
          </cell>
          <cell r="L132">
            <v>5637.56904426827</v>
          </cell>
        </row>
      </sheetData>
      <sheetData sheetId="50"/>
      <sheetData sheetId="51">
        <row r="6">
          <cell r="P6">
            <v>1200</v>
          </cell>
        </row>
        <row r="6">
          <cell r="V6">
            <v>33</v>
          </cell>
        </row>
        <row r="7">
          <cell r="P7">
            <v>100</v>
          </cell>
        </row>
        <row r="7">
          <cell r="AF7" t="str">
            <v>损坏无法修复</v>
          </cell>
        </row>
        <row r="8">
          <cell r="P8">
            <v>5000</v>
          </cell>
        </row>
        <row r="8">
          <cell r="V8">
            <v>32</v>
          </cell>
        </row>
        <row r="9">
          <cell r="P9">
            <v>2500</v>
          </cell>
        </row>
        <row r="9">
          <cell r="V9">
            <v>30</v>
          </cell>
        </row>
        <row r="10">
          <cell r="P10">
            <v>50</v>
          </cell>
        </row>
        <row r="10">
          <cell r="AF10" t="str">
            <v>损坏无法修复</v>
          </cell>
        </row>
        <row r="11">
          <cell r="P11">
            <v>50</v>
          </cell>
        </row>
        <row r="11">
          <cell r="AF11" t="str">
            <v>损坏无法修复</v>
          </cell>
        </row>
        <row r="12">
          <cell r="P12">
            <v>30</v>
          </cell>
        </row>
        <row r="12">
          <cell r="AF12" t="str">
            <v>损坏无法修复</v>
          </cell>
        </row>
        <row r="13">
          <cell r="P13">
            <v>5100</v>
          </cell>
        </row>
        <row r="13">
          <cell r="V13">
            <v>54</v>
          </cell>
        </row>
        <row r="14">
          <cell r="P14">
            <v>5100</v>
          </cell>
        </row>
        <row r="14">
          <cell r="V14">
            <v>54</v>
          </cell>
        </row>
        <row r="15">
          <cell r="P15">
            <v>320</v>
          </cell>
        </row>
        <row r="15">
          <cell r="AF15" t="str">
            <v>损坏无法修复</v>
          </cell>
        </row>
        <row r="16">
          <cell r="P16">
            <v>123700</v>
          </cell>
        </row>
        <row r="16">
          <cell r="V16">
            <v>81</v>
          </cell>
        </row>
        <row r="17">
          <cell r="P17">
            <v>9700</v>
          </cell>
        </row>
        <row r="17">
          <cell r="V17">
            <v>72</v>
          </cell>
        </row>
        <row r="18">
          <cell r="P18">
            <v>10400</v>
          </cell>
        </row>
        <row r="18">
          <cell r="V18">
            <v>72</v>
          </cell>
        </row>
        <row r="19">
          <cell r="P19">
            <v>33600</v>
          </cell>
        </row>
        <row r="19">
          <cell r="V19">
            <v>20</v>
          </cell>
        </row>
        <row r="20">
          <cell r="P20">
            <v>77900</v>
          </cell>
        </row>
        <row r="20">
          <cell r="V20">
            <v>20</v>
          </cell>
        </row>
        <row r="21">
          <cell r="P21">
            <v>105300</v>
          </cell>
        </row>
        <row r="21">
          <cell r="V21">
            <v>20</v>
          </cell>
        </row>
        <row r="22">
          <cell r="P22">
            <v>13100</v>
          </cell>
        </row>
        <row r="22">
          <cell r="V22">
            <v>20</v>
          </cell>
        </row>
        <row r="23">
          <cell r="P23">
            <v>15600</v>
          </cell>
        </row>
        <row r="23">
          <cell r="V23">
            <v>20</v>
          </cell>
        </row>
        <row r="24">
          <cell r="P24">
            <v>15600</v>
          </cell>
        </row>
        <row r="24">
          <cell r="V24">
            <v>20</v>
          </cell>
        </row>
        <row r="25">
          <cell r="P25">
            <v>15600</v>
          </cell>
        </row>
        <row r="25">
          <cell r="V25">
            <v>20</v>
          </cell>
        </row>
        <row r="26">
          <cell r="P26">
            <v>15600</v>
          </cell>
        </row>
        <row r="26">
          <cell r="V26">
            <v>20</v>
          </cell>
        </row>
        <row r="27">
          <cell r="P27">
            <v>2100</v>
          </cell>
        </row>
        <row r="27">
          <cell r="V27">
            <v>20</v>
          </cell>
        </row>
        <row r="28">
          <cell r="P28">
            <v>2100</v>
          </cell>
        </row>
        <row r="28">
          <cell r="V28">
            <v>20</v>
          </cell>
        </row>
        <row r="29">
          <cell r="P29">
            <v>2100</v>
          </cell>
        </row>
        <row r="29">
          <cell r="V29">
            <v>20</v>
          </cell>
        </row>
        <row r="30">
          <cell r="P30">
            <v>2100</v>
          </cell>
        </row>
        <row r="30">
          <cell r="V30">
            <v>20</v>
          </cell>
        </row>
        <row r="31">
          <cell r="P31">
            <v>2100</v>
          </cell>
        </row>
        <row r="31">
          <cell r="V31">
            <v>20</v>
          </cell>
        </row>
        <row r="32">
          <cell r="P32">
            <v>2100</v>
          </cell>
        </row>
        <row r="32">
          <cell r="V32">
            <v>20</v>
          </cell>
        </row>
        <row r="33">
          <cell r="P33">
            <v>2100</v>
          </cell>
        </row>
        <row r="33">
          <cell r="V33">
            <v>20</v>
          </cell>
        </row>
        <row r="34">
          <cell r="P34">
            <v>2100</v>
          </cell>
        </row>
        <row r="34">
          <cell r="V34">
            <v>20</v>
          </cell>
        </row>
        <row r="35">
          <cell r="P35">
            <v>6800</v>
          </cell>
        </row>
        <row r="35">
          <cell r="V35">
            <v>20</v>
          </cell>
        </row>
        <row r="36">
          <cell r="P36">
            <v>6800</v>
          </cell>
        </row>
        <row r="36">
          <cell r="V36">
            <v>20</v>
          </cell>
        </row>
        <row r="37">
          <cell r="P37">
            <v>2700</v>
          </cell>
        </row>
        <row r="37">
          <cell r="V37">
            <v>20</v>
          </cell>
        </row>
        <row r="38">
          <cell r="P38">
            <v>6800</v>
          </cell>
        </row>
        <row r="38">
          <cell r="V38">
            <v>20</v>
          </cell>
        </row>
        <row r="39">
          <cell r="P39">
            <v>6800</v>
          </cell>
        </row>
        <row r="39">
          <cell r="V39">
            <v>20</v>
          </cell>
        </row>
        <row r="40">
          <cell r="P40">
            <v>6800</v>
          </cell>
        </row>
        <row r="40">
          <cell r="V40">
            <v>20</v>
          </cell>
        </row>
        <row r="41">
          <cell r="P41">
            <v>6800</v>
          </cell>
        </row>
        <row r="41">
          <cell r="V41">
            <v>20</v>
          </cell>
        </row>
        <row r="42">
          <cell r="P42">
            <v>6800</v>
          </cell>
        </row>
        <row r="42">
          <cell r="V42">
            <v>20</v>
          </cell>
        </row>
        <row r="43">
          <cell r="P43">
            <v>6800</v>
          </cell>
        </row>
        <row r="43">
          <cell r="V43">
            <v>20</v>
          </cell>
        </row>
        <row r="44">
          <cell r="P44">
            <v>6800</v>
          </cell>
        </row>
        <row r="44">
          <cell r="V44">
            <v>20</v>
          </cell>
        </row>
        <row r="45">
          <cell r="P45">
            <v>6800</v>
          </cell>
        </row>
        <row r="45">
          <cell r="V45">
            <v>20</v>
          </cell>
        </row>
        <row r="46">
          <cell r="P46">
            <v>6800</v>
          </cell>
        </row>
        <row r="46">
          <cell r="V46">
            <v>20</v>
          </cell>
        </row>
        <row r="47">
          <cell r="P47">
            <v>6800</v>
          </cell>
        </row>
        <row r="47">
          <cell r="V47">
            <v>20</v>
          </cell>
        </row>
        <row r="48">
          <cell r="P48">
            <v>85000</v>
          </cell>
        </row>
        <row r="48">
          <cell r="V48">
            <v>20</v>
          </cell>
        </row>
        <row r="49">
          <cell r="P49">
            <v>15600</v>
          </cell>
        </row>
        <row r="49">
          <cell r="V49">
            <v>20</v>
          </cell>
        </row>
        <row r="50">
          <cell r="P50">
            <v>15600</v>
          </cell>
        </row>
        <row r="50">
          <cell r="V50">
            <v>20</v>
          </cell>
        </row>
        <row r="51">
          <cell r="P51">
            <v>15600</v>
          </cell>
        </row>
        <row r="51">
          <cell r="V51">
            <v>20</v>
          </cell>
        </row>
        <row r="52">
          <cell r="P52">
            <v>15600</v>
          </cell>
        </row>
        <row r="52">
          <cell r="V52">
            <v>20</v>
          </cell>
        </row>
        <row r="53">
          <cell r="P53">
            <v>15600</v>
          </cell>
        </row>
        <row r="53">
          <cell r="V53">
            <v>20</v>
          </cell>
        </row>
        <row r="54">
          <cell r="P54">
            <v>15600</v>
          </cell>
        </row>
        <row r="54">
          <cell r="V54">
            <v>20</v>
          </cell>
        </row>
        <row r="55">
          <cell r="P55">
            <v>15600</v>
          </cell>
        </row>
        <row r="55">
          <cell r="V55">
            <v>20</v>
          </cell>
        </row>
        <row r="56">
          <cell r="P56">
            <v>15600</v>
          </cell>
        </row>
        <row r="56">
          <cell r="V56">
            <v>20</v>
          </cell>
        </row>
        <row r="57">
          <cell r="P57">
            <v>75200</v>
          </cell>
        </row>
        <row r="57">
          <cell r="V57">
            <v>21</v>
          </cell>
        </row>
        <row r="58">
          <cell r="P58">
            <v>260600</v>
          </cell>
        </row>
        <row r="58">
          <cell r="V58">
            <v>21</v>
          </cell>
        </row>
        <row r="59">
          <cell r="P59">
            <v>260600</v>
          </cell>
        </row>
        <row r="59">
          <cell r="V59">
            <v>21</v>
          </cell>
        </row>
        <row r="60">
          <cell r="P60">
            <v>309700</v>
          </cell>
        </row>
        <row r="60">
          <cell r="V60">
            <v>21</v>
          </cell>
        </row>
        <row r="61">
          <cell r="P61">
            <v>309700</v>
          </cell>
        </row>
        <row r="61">
          <cell r="V61">
            <v>21</v>
          </cell>
        </row>
        <row r="62">
          <cell r="P62">
            <v>309700</v>
          </cell>
        </row>
        <row r="62">
          <cell r="V62">
            <v>21</v>
          </cell>
        </row>
        <row r="63">
          <cell r="P63">
            <v>309700</v>
          </cell>
        </row>
        <row r="63">
          <cell r="V63">
            <v>21</v>
          </cell>
        </row>
        <row r="64">
          <cell r="P64">
            <v>265500</v>
          </cell>
        </row>
        <row r="64">
          <cell r="V64">
            <v>39</v>
          </cell>
        </row>
        <row r="65">
          <cell r="P65">
            <v>2100</v>
          </cell>
        </row>
        <row r="65">
          <cell r="V65">
            <v>20</v>
          </cell>
        </row>
        <row r="66">
          <cell r="P66">
            <v>2100</v>
          </cell>
        </row>
        <row r="66">
          <cell r="V66">
            <v>20</v>
          </cell>
        </row>
        <row r="67">
          <cell r="P67">
            <v>2100</v>
          </cell>
        </row>
        <row r="67">
          <cell r="V67">
            <v>20</v>
          </cell>
        </row>
        <row r="68">
          <cell r="P68">
            <v>15600</v>
          </cell>
        </row>
        <row r="68">
          <cell r="V68">
            <v>20</v>
          </cell>
        </row>
        <row r="69">
          <cell r="P69">
            <v>95600</v>
          </cell>
        </row>
        <row r="69">
          <cell r="V69">
            <v>15</v>
          </cell>
        </row>
        <row r="70">
          <cell r="P70">
            <v>26000</v>
          </cell>
        </row>
        <row r="70">
          <cell r="V70">
            <v>15</v>
          </cell>
        </row>
        <row r="71">
          <cell r="AF71" t="str">
            <v>无法回收</v>
          </cell>
        </row>
        <row r="72">
          <cell r="AF72" t="str">
            <v>无法回收</v>
          </cell>
        </row>
        <row r="73">
          <cell r="P73">
            <v>500</v>
          </cell>
        </row>
        <row r="73">
          <cell r="V73">
            <v>15</v>
          </cell>
        </row>
        <row r="74">
          <cell r="P74">
            <v>0</v>
          </cell>
        </row>
        <row r="74">
          <cell r="AF74" t="str">
            <v>无实物</v>
          </cell>
        </row>
        <row r="75">
          <cell r="P75">
            <v>0</v>
          </cell>
        </row>
        <row r="75">
          <cell r="AF75" t="str">
            <v>无实物</v>
          </cell>
        </row>
        <row r="76">
          <cell r="P76">
            <v>0</v>
          </cell>
        </row>
        <row r="76">
          <cell r="AF76" t="str">
            <v>无实物</v>
          </cell>
        </row>
        <row r="77">
          <cell r="P77">
            <v>2700</v>
          </cell>
        </row>
        <row r="77">
          <cell r="V77">
            <v>15</v>
          </cell>
        </row>
        <row r="78">
          <cell r="P78">
            <v>2700</v>
          </cell>
        </row>
        <row r="78">
          <cell r="V78">
            <v>15</v>
          </cell>
        </row>
        <row r="79">
          <cell r="P79">
            <v>2700</v>
          </cell>
        </row>
        <row r="79">
          <cell r="V79">
            <v>15</v>
          </cell>
        </row>
        <row r="80">
          <cell r="P80">
            <v>2700</v>
          </cell>
        </row>
        <row r="80">
          <cell r="V80">
            <v>15</v>
          </cell>
        </row>
        <row r="81">
          <cell r="P81">
            <v>2700</v>
          </cell>
        </row>
        <row r="81">
          <cell r="V81">
            <v>15</v>
          </cell>
        </row>
        <row r="82">
          <cell r="P82">
            <v>0</v>
          </cell>
        </row>
        <row r="82">
          <cell r="AF82" t="str">
            <v>无实物</v>
          </cell>
        </row>
        <row r="83">
          <cell r="P83">
            <v>60</v>
          </cell>
        </row>
        <row r="83">
          <cell r="AF83" t="str">
            <v>损坏无法修复</v>
          </cell>
        </row>
        <row r="84">
          <cell r="P84">
            <v>30</v>
          </cell>
        </row>
        <row r="84">
          <cell r="AF84" t="str">
            <v>损坏无法修复</v>
          </cell>
        </row>
        <row r="85">
          <cell r="P85">
            <v>30</v>
          </cell>
        </row>
        <row r="85">
          <cell r="AF85" t="str">
            <v>损坏无法修复</v>
          </cell>
        </row>
        <row r="86">
          <cell r="P86">
            <v>50</v>
          </cell>
        </row>
        <row r="86">
          <cell r="AF86" t="str">
            <v>损坏无法修复</v>
          </cell>
        </row>
        <row r="87">
          <cell r="P87">
            <v>50</v>
          </cell>
        </row>
        <row r="87">
          <cell r="AF87" t="str">
            <v>损坏无法修复</v>
          </cell>
        </row>
        <row r="88">
          <cell r="P88">
            <v>6700</v>
          </cell>
        </row>
        <row r="88">
          <cell r="V88">
            <v>15</v>
          </cell>
        </row>
        <row r="89">
          <cell r="P89">
            <v>40</v>
          </cell>
        </row>
        <row r="89">
          <cell r="AF89" t="str">
            <v>损坏无法修复</v>
          </cell>
        </row>
        <row r="90">
          <cell r="P90">
            <v>166400</v>
          </cell>
        </row>
        <row r="90">
          <cell r="V90">
            <v>22</v>
          </cell>
        </row>
        <row r="91">
          <cell r="P91">
            <v>9000</v>
          </cell>
        </row>
        <row r="91">
          <cell r="AF91" t="str">
            <v>损坏无法修复</v>
          </cell>
        </row>
        <row r="92">
          <cell r="P92">
            <v>105300</v>
          </cell>
        </row>
        <row r="92">
          <cell r="V92">
            <v>22</v>
          </cell>
        </row>
        <row r="93">
          <cell r="P93">
            <v>185800</v>
          </cell>
        </row>
        <row r="93">
          <cell r="V93">
            <v>22</v>
          </cell>
        </row>
        <row r="94">
          <cell r="P94">
            <v>0</v>
          </cell>
        </row>
        <row r="94">
          <cell r="AF94" t="str">
            <v>无实物</v>
          </cell>
        </row>
        <row r="95">
          <cell r="P95">
            <v>40</v>
          </cell>
        </row>
        <row r="95">
          <cell r="AF95" t="str">
            <v>损坏无法修复</v>
          </cell>
        </row>
        <row r="96">
          <cell r="P96">
            <v>40</v>
          </cell>
        </row>
        <row r="96">
          <cell r="AF96" t="str">
            <v>损坏无法修复</v>
          </cell>
        </row>
        <row r="97">
          <cell r="P97">
            <v>400</v>
          </cell>
        </row>
        <row r="97">
          <cell r="AF97" t="str">
            <v>损坏无法修复</v>
          </cell>
        </row>
        <row r="98">
          <cell r="P98">
            <v>400</v>
          </cell>
        </row>
        <row r="98">
          <cell r="AF98" t="str">
            <v>损坏无法修复</v>
          </cell>
        </row>
        <row r="99">
          <cell r="P99">
            <v>400</v>
          </cell>
        </row>
        <row r="99">
          <cell r="AF99" t="str">
            <v>损坏无法修复</v>
          </cell>
        </row>
        <row r="100">
          <cell r="P100">
            <v>400</v>
          </cell>
        </row>
        <row r="100">
          <cell r="AF100" t="str">
            <v>损坏无法修复</v>
          </cell>
        </row>
        <row r="101">
          <cell r="P101">
            <v>400</v>
          </cell>
        </row>
        <row r="101">
          <cell r="AF101" t="str">
            <v>损坏无法修复</v>
          </cell>
        </row>
        <row r="102">
          <cell r="P102">
            <v>400</v>
          </cell>
        </row>
        <row r="102">
          <cell r="AF102" t="str">
            <v>损坏无法修复</v>
          </cell>
        </row>
        <row r="103">
          <cell r="P103">
            <v>400</v>
          </cell>
        </row>
        <row r="103">
          <cell r="AF103" t="str">
            <v>损坏无法修复</v>
          </cell>
        </row>
        <row r="104">
          <cell r="P104">
            <v>400</v>
          </cell>
        </row>
        <row r="104">
          <cell r="AF104" t="str">
            <v>损坏无法修复</v>
          </cell>
        </row>
        <row r="105">
          <cell r="P105">
            <v>400</v>
          </cell>
        </row>
        <row r="105">
          <cell r="AF105" t="str">
            <v>损坏无法修复</v>
          </cell>
        </row>
        <row r="106">
          <cell r="P106">
            <v>400</v>
          </cell>
        </row>
        <row r="106">
          <cell r="AF106" t="str">
            <v>损坏无法修复</v>
          </cell>
        </row>
        <row r="107">
          <cell r="P107">
            <v>40</v>
          </cell>
        </row>
        <row r="107">
          <cell r="AF107" t="str">
            <v>损坏无法修复</v>
          </cell>
        </row>
        <row r="108">
          <cell r="P108">
            <v>50</v>
          </cell>
        </row>
        <row r="108">
          <cell r="AF108" t="str">
            <v>损坏无法修复</v>
          </cell>
        </row>
        <row r="109">
          <cell r="P109">
            <v>50</v>
          </cell>
        </row>
        <row r="109">
          <cell r="AF109" t="str">
            <v>损坏无法修复</v>
          </cell>
        </row>
        <row r="110">
          <cell r="P110">
            <v>400</v>
          </cell>
        </row>
        <row r="110">
          <cell r="AF110" t="str">
            <v>拆除即毁损</v>
          </cell>
        </row>
        <row r="111">
          <cell r="P111">
            <v>40</v>
          </cell>
        </row>
        <row r="111">
          <cell r="AF111" t="str">
            <v>拆除即毁损</v>
          </cell>
        </row>
        <row r="112">
          <cell r="P112">
            <v>3000</v>
          </cell>
        </row>
        <row r="112">
          <cell r="AF112" t="str">
            <v>损坏无法修复</v>
          </cell>
        </row>
        <row r="113">
          <cell r="P113">
            <v>3000</v>
          </cell>
        </row>
        <row r="113">
          <cell r="AF113" t="str">
            <v>损坏无法修复</v>
          </cell>
        </row>
        <row r="114">
          <cell r="P114">
            <v>6000</v>
          </cell>
        </row>
        <row r="114">
          <cell r="AF114" t="str">
            <v>拆除即毁损</v>
          </cell>
        </row>
        <row r="115">
          <cell r="P115">
            <v>0</v>
          </cell>
        </row>
        <row r="115">
          <cell r="AF115" t="str">
            <v>损坏无法修复</v>
          </cell>
        </row>
        <row r="116">
          <cell r="P116">
            <v>50200</v>
          </cell>
        </row>
        <row r="116">
          <cell r="V116">
            <v>15</v>
          </cell>
        </row>
        <row r="117">
          <cell r="P117">
            <v>200</v>
          </cell>
        </row>
        <row r="117">
          <cell r="AF117" t="str">
            <v>损坏无法修复</v>
          </cell>
        </row>
        <row r="118">
          <cell r="P118">
            <v>6200</v>
          </cell>
        </row>
        <row r="118">
          <cell r="V118">
            <v>15</v>
          </cell>
        </row>
        <row r="119">
          <cell r="P119">
            <v>0</v>
          </cell>
        </row>
        <row r="119">
          <cell r="AF119" t="str">
            <v>无实物</v>
          </cell>
        </row>
        <row r="120">
          <cell r="P120">
            <v>2500</v>
          </cell>
        </row>
        <row r="120">
          <cell r="V120">
            <v>15</v>
          </cell>
        </row>
        <row r="121">
          <cell r="P121">
            <v>0</v>
          </cell>
        </row>
        <row r="121">
          <cell r="AF121" t="str">
            <v>无实物</v>
          </cell>
        </row>
        <row r="122">
          <cell r="P122">
            <v>177000</v>
          </cell>
        </row>
        <row r="122">
          <cell r="V122">
            <v>15</v>
          </cell>
        </row>
        <row r="123">
          <cell r="P123">
            <v>3000</v>
          </cell>
        </row>
        <row r="123">
          <cell r="AF123" t="str">
            <v>损坏无法修复</v>
          </cell>
        </row>
        <row r="124">
          <cell r="P124">
            <v>3000</v>
          </cell>
        </row>
        <row r="124">
          <cell r="AF124" t="str">
            <v>损坏无法修复</v>
          </cell>
        </row>
        <row r="125">
          <cell r="P125">
            <v>3000</v>
          </cell>
        </row>
        <row r="125">
          <cell r="AF125" t="str">
            <v>损坏无法修复</v>
          </cell>
        </row>
        <row r="126">
          <cell r="P126">
            <v>3000</v>
          </cell>
        </row>
        <row r="126">
          <cell r="AF126" t="str">
            <v>损坏无法修复</v>
          </cell>
        </row>
        <row r="127">
          <cell r="P127">
            <v>5000</v>
          </cell>
        </row>
        <row r="127">
          <cell r="AF127" t="str">
            <v>损坏无法修复</v>
          </cell>
        </row>
        <row r="128">
          <cell r="P128">
            <v>40000</v>
          </cell>
        </row>
        <row r="128">
          <cell r="AF128" t="str">
            <v>损坏无法修复</v>
          </cell>
        </row>
        <row r="129">
          <cell r="P129">
            <v>10000</v>
          </cell>
        </row>
        <row r="129">
          <cell r="AF129" t="str">
            <v>损坏无法修复</v>
          </cell>
        </row>
        <row r="130">
          <cell r="P130">
            <v>6700</v>
          </cell>
        </row>
        <row r="130">
          <cell r="V130">
            <v>15</v>
          </cell>
        </row>
        <row r="131">
          <cell r="P131">
            <v>10000</v>
          </cell>
        </row>
        <row r="131">
          <cell r="AF131" t="str">
            <v>损坏无法修复</v>
          </cell>
        </row>
        <row r="132">
          <cell r="P132">
            <v>10000</v>
          </cell>
        </row>
        <row r="132">
          <cell r="AF132" t="str">
            <v>损坏无法修复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1"/>
  <sheetViews>
    <sheetView showGridLines="0" tabSelected="1" workbookViewId="0">
      <selection activeCell="E14" sqref="E14"/>
    </sheetView>
  </sheetViews>
  <sheetFormatPr defaultColWidth="9" defaultRowHeight="14.25" customHeight="1"/>
  <cols>
    <col min="1" max="1" width="4.58333333333333" style="4" customWidth="1"/>
    <col min="2" max="2" width="26.0833333333333" style="5" customWidth="1"/>
    <col min="3" max="8" width="12.5833333333333" style="5" customWidth="1"/>
    <col min="9" max="10" width="10.5833333333333" style="5" customWidth="1"/>
    <col min="11" max="16384" width="9" style="5"/>
  </cols>
  <sheetData>
    <row r="1" ht="30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customHeight="1" spans="1:10">
      <c r="A2" s="2" t="str">
        <f>[5]基本情况!C1</f>
        <v>评估基准日：2020-12-31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customHeight="1" spans="1:10">
      <c r="A3" s="2"/>
      <c r="J3" s="127" t="s">
        <v>1</v>
      </c>
    </row>
    <row r="4" s="1" customFormat="1" customHeight="1" spans="1:10">
      <c r="A4" s="2"/>
      <c r="J4" s="128"/>
    </row>
    <row r="5" s="1" customFormat="1" customHeight="1" spans="1:10">
      <c r="A5" s="67" t="str">
        <f>[5]基本情况!B2</f>
        <v>被评估单位（或产权持有人）：山东莱钢绿建国际建筑工程有限公司</v>
      </c>
      <c r="J5" s="29" t="s">
        <v>2</v>
      </c>
    </row>
    <row r="6" s="2" customFormat="1" ht="16.5" customHeight="1" spans="1:10">
      <c r="A6" s="30" t="s">
        <v>3</v>
      </c>
      <c r="B6" s="30" t="s">
        <v>4</v>
      </c>
      <c r="C6" s="30" t="s">
        <v>5</v>
      </c>
      <c r="D6" s="31"/>
      <c r="E6" s="30" t="s">
        <v>6</v>
      </c>
      <c r="F6" s="31"/>
      <c r="G6" s="30" t="s">
        <v>7</v>
      </c>
      <c r="H6" s="31"/>
      <c r="I6" s="30" t="s">
        <v>8</v>
      </c>
      <c r="J6" s="31"/>
    </row>
    <row r="7" s="2" customFormat="1" ht="16.5" customHeight="1" spans="1:10">
      <c r="A7" s="31"/>
      <c r="B7" s="31"/>
      <c r="C7" s="30" t="s">
        <v>9</v>
      </c>
      <c r="D7" s="30" t="s">
        <v>10</v>
      </c>
      <c r="E7" s="30" t="s">
        <v>9</v>
      </c>
      <c r="F7" s="30" t="s">
        <v>10</v>
      </c>
      <c r="G7" s="30" t="s">
        <v>9</v>
      </c>
      <c r="H7" s="30" t="s">
        <v>10</v>
      </c>
      <c r="I7" s="30" t="s">
        <v>9</v>
      </c>
      <c r="J7" s="30" t="s">
        <v>10</v>
      </c>
    </row>
    <row r="8" s="1" customFormat="1" ht="16.5" customHeight="1" spans="1:10">
      <c r="A8" s="83" t="s">
        <v>11</v>
      </c>
      <c r="B8" s="123" t="s">
        <v>12</v>
      </c>
      <c r="C8" s="124">
        <f>+'4.6.4机器设备'!J138</f>
        <v>4929759.4</v>
      </c>
      <c r="D8" s="124">
        <f>+'4.6.4机器设备'!K138</f>
        <v>4273884.77</v>
      </c>
      <c r="E8" s="124">
        <f>+'4.6.4机器设备'!L138</f>
        <v>3844570</v>
      </c>
      <c r="F8" s="124">
        <f>+'4.6.4机器设备'!N138</f>
        <v>1008935</v>
      </c>
      <c r="G8" s="124">
        <f t="shared" ref="G8:G10" si="0">E8-C8</f>
        <v>-1085189.4</v>
      </c>
      <c r="H8" s="124">
        <f t="shared" ref="H8:H10" si="1">F8-D8</f>
        <v>-3264949.77</v>
      </c>
      <c r="I8" s="59">
        <f t="shared" ref="I8:I10" si="2">IF(ISERR(G8/C8),"",G8/C8)</f>
        <v>-0.220130296825439</v>
      </c>
      <c r="J8" s="59">
        <f t="shared" ref="J8:J10" si="3">IF(ISERR(H8/D8),"",H8/D8)</f>
        <v>-0.763930228750646</v>
      </c>
    </row>
    <row r="9" s="1" customFormat="1" ht="16.5" customHeight="1" spans="1:10">
      <c r="A9" s="83" t="s">
        <v>13</v>
      </c>
      <c r="B9" s="123" t="s">
        <v>14</v>
      </c>
      <c r="C9" s="124">
        <f>'3.9.2原材料'!I1233</f>
        <v>2332226.87</v>
      </c>
      <c r="D9" s="124">
        <f>'3.9.2原材料'!I1233</f>
        <v>2332226.87</v>
      </c>
      <c r="E9" s="124">
        <f>'3.9.2原材料'!L1233</f>
        <v>518793.297262239</v>
      </c>
      <c r="F9" s="124">
        <f>'3.9.2原材料'!L1233</f>
        <v>518793.297262239</v>
      </c>
      <c r="G9" s="124">
        <f t="shared" si="0"/>
        <v>-1813433.57273776</v>
      </c>
      <c r="H9" s="124">
        <f t="shared" si="1"/>
        <v>-1813433.57273776</v>
      </c>
      <c r="I9" s="59">
        <f t="shared" si="2"/>
        <v>-0.777554532135958</v>
      </c>
      <c r="J9" s="59">
        <f t="shared" si="3"/>
        <v>-0.777554532135958</v>
      </c>
    </row>
    <row r="10" s="1" customFormat="1" ht="16.5" customHeight="1" spans="1:10">
      <c r="A10" s="83" t="s">
        <v>15</v>
      </c>
      <c r="B10" s="123" t="s">
        <v>16</v>
      </c>
      <c r="C10" s="124">
        <f>'3.9.5产成品'!J18</f>
        <v>2388143.8</v>
      </c>
      <c r="D10" s="124">
        <f>'3.9.5产成品'!J18</f>
        <v>2388143.8</v>
      </c>
      <c r="E10" s="124">
        <f>'3.9.5产成品'!O18</f>
        <v>492000</v>
      </c>
      <c r="F10" s="124">
        <f>'3.9.5产成品'!O18</f>
        <v>492000</v>
      </c>
      <c r="G10" s="124">
        <f t="shared" si="0"/>
        <v>-1896143.8</v>
      </c>
      <c r="H10" s="124">
        <f t="shared" si="1"/>
        <v>-1896143.8</v>
      </c>
      <c r="I10" s="59">
        <f t="shared" si="2"/>
        <v>-0.793982255172406</v>
      </c>
      <c r="J10" s="59">
        <f t="shared" si="3"/>
        <v>-0.793982255172406</v>
      </c>
    </row>
    <row r="11" s="1" customFormat="1" ht="16.5" customHeight="1" spans="1:10">
      <c r="A11" s="83"/>
      <c r="B11" s="123"/>
      <c r="C11" s="124"/>
      <c r="D11" s="124"/>
      <c r="E11" s="124"/>
      <c r="F11" s="124"/>
      <c r="G11" s="124"/>
      <c r="H11" s="124"/>
      <c r="I11" s="129"/>
      <c r="J11" s="129"/>
    </row>
    <row r="12" s="1" customFormat="1" ht="16.5" customHeight="1" spans="1:10">
      <c r="A12" s="83"/>
      <c r="B12" s="123"/>
      <c r="C12" s="124"/>
      <c r="D12" s="124"/>
      <c r="E12" s="124"/>
      <c r="F12" s="124"/>
      <c r="G12" s="124"/>
      <c r="H12" s="124"/>
      <c r="I12" s="129"/>
      <c r="J12" s="129"/>
    </row>
    <row r="13" s="1" customFormat="1" ht="16.5" customHeight="1" spans="1:10">
      <c r="A13" s="83"/>
      <c r="B13" s="123"/>
      <c r="C13" s="124"/>
      <c r="D13" s="124"/>
      <c r="E13" s="124"/>
      <c r="F13" s="124"/>
      <c r="G13" s="124"/>
      <c r="H13" s="124"/>
      <c r="I13" s="129"/>
      <c r="J13" s="129"/>
    </row>
    <row r="14" s="1" customFormat="1" ht="16.5" customHeight="1" spans="1:10">
      <c r="A14" s="83"/>
      <c r="B14" s="123"/>
      <c r="C14" s="124"/>
      <c r="D14" s="124"/>
      <c r="E14" s="124"/>
      <c r="F14" s="124"/>
      <c r="G14" s="124"/>
      <c r="H14" s="124"/>
      <c r="I14" s="129"/>
      <c r="J14" s="129"/>
    </row>
    <row r="15" s="1" customFormat="1" ht="16.5" customHeight="1" spans="1:10">
      <c r="A15" s="83"/>
      <c r="B15" s="123"/>
      <c r="C15" s="124"/>
      <c r="D15" s="124"/>
      <c r="E15" s="124"/>
      <c r="F15" s="124"/>
      <c r="G15" s="124"/>
      <c r="H15" s="124"/>
      <c r="I15" s="129"/>
      <c r="J15" s="129"/>
    </row>
    <row r="16" s="1" customFormat="1" ht="16.5" customHeight="1" spans="1:10">
      <c r="A16" s="125"/>
      <c r="B16" s="125"/>
      <c r="C16" s="124"/>
      <c r="D16" s="124"/>
      <c r="E16" s="124"/>
      <c r="F16" s="124"/>
      <c r="G16" s="124"/>
      <c r="H16" s="124"/>
      <c r="I16" s="129"/>
      <c r="J16" s="129"/>
    </row>
    <row r="17" s="1" customFormat="1" ht="16.5" customHeight="1" spans="1:10">
      <c r="A17" s="30" t="s">
        <v>17</v>
      </c>
      <c r="B17" s="30"/>
      <c r="C17" s="124">
        <f t="shared" ref="C17:H17" si="4">C8+C9+C10</f>
        <v>9650130.07</v>
      </c>
      <c r="D17" s="124">
        <f t="shared" si="4"/>
        <v>8994255.44</v>
      </c>
      <c r="E17" s="124">
        <f t="shared" si="4"/>
        <v>4855363.29726224</v>
      </c>
      <c r="F17" s="124">
        <f t="shared" si="4"/>
        <v>2019728.29726224</v>
      </c>
      <c r="G17" s="124">
        <f t="shared" si="4"/>
        <v>-4794766.77273776</v>
      </c>
      <c r="H17" s="124">
        <f t="shared" si="4"/>
        <v>-6974527.14273776</v>
      </c>
      <c r="I17" s="59">
        <f>IF(ISERR(G17/C17),"",G17/C17)</f>
        <v>-0.496860326022296</v>
      </c>
      <c r="J17" s="59">
        <f>IF(ISERR(H17/D17),"",H17/D17)</f>
        <v>-0.775442413134062</v>
      </c>
    </row>
    <row r="18" s="1" customFormat="1" ht="16.5" customHeight="1" spans="1:10">
      <c r="A18" s="30" t="s">
        <v>18</v>
      </c>
      <c r="B18" s="30"/>
      <c r="C18" s="124"/>
      <c r="D18" s="124"/>
      <c r="E18" s="124"/>
      <c r="F18" s="124"/>
      <c r="G18" s="124"/>
      <c r="H18" s="124"/>
      <c r="I18" s="129"/>
      <c r="J18" s="129"/>
    </row>
    <row r="19" s="122" customFormat="1" ht="16.5" customHeight="1" spans="1:10">
      <c r="A19" s="30" t="s">
        <v>17</v>
      </c>
      <c r="B19" s="30"/>
      <c r="C19" s="124">
        <f t="shared" ref="C19:F19" si="5">C17-C18</f>
        <v>9650130.07</v>
      </c>
      <c r="D19" s="124">
        <f t="shared" si="5"/>
        <v>8994255.44</v>
      </c>
      <c r="E19" s="124">
        <f t="shared" si="5"/>
        <v>4855363.29726224</v>
      </c>
      <c r="F19" s="124">
        <f t="shared" si="5"/>
        <v>2019728.29726224</v>
      </c>
      <c r="G19" s="124">
        <f>E19-C19</f>
        <v>-4794766.77273776</v>
      </c>
      <c r="H19" s="124">
        <f>F19-D19</f>
        <v>-6974527.14273776</v>
      </c>
      <c r="I19" s="59">
        <f>IF(ISERR(G19/C19),"",G19/C19)</f>
        <v>-0.496860326022296</v>
      </c>
      <c r="J19" s="59">
        <f>IF(ISERR(H19/D19),"",H19/D19)</f>
        <v>-0.775442413134062</v>
      </c>
    </row>
    <row r="20" s="1" customFormat="1" customHeight="1" spans="1:5">
      <c r="A20" s="67" t="str">
        <f>[5]基本情况!C43</f>
        <v>被评估单位（或产权持有人）填表人：刘喆 </v>
      </c>
      <c r="E20" s="67" t="str">
        <f>[5]基本情况!D43</f>
        <v>评估人员： 张学峰、王映森</v>
      </c>
    </row>
    <row r="21" s="1" customFormat="1" customHeight="1" spans="1:4">
      <c r="A21" s="67" t="str">
        <f>[5]基本情况!C2</f>
        <v>填表日期：2021年3月17日</v>
      </c>
      <c r="C21" s="126"/>
      <c r="D21" s="126"/>
    </row>
  </sheetData>
  <mergeCells count="11">
    <mergeCell ref="A1:J1"/>
    <mergeCell ref="A2:J2"/>
    <mergeCell ref="C6:D6"/>
    <mergeCell ref="E6:F6"/>
    <mergeCell ref="G6:H6"/>
    <mergeCell ref="I6:J6"/>
    <mergeCell ref="A17:B17"/>
    <mergeCell ref="A18:B18"/>
    <mergeCell ref="A19:B19"/>
    <mergeCell ref="A6:A7"/>
    <mergeCell ref="B6:B7"/>
  </mergeCells>
  <hyperlinks>
    <hyperlink ref="J3" location="基本情况!A1" display="表4-6"/>
  </hyperlinks>
  <printOptions horizontalCentered="1"/>
  <pageMargins left="0.47" right="0.47" top="0.79" bottom="0.47" header="1.62" footer="0.51"/>
  <pageSetup paperSize="9" orientation="landscape"/>
  <headerFooter alignWithMargins="0">
    <oddHeader>&amp;R&amp;10    共&amp;N页第&amp;P页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35"/>
  <sheetViews>
    <sheetView showGridLines="0" workbookViewId="0">
      <pane ySplit="7" topLeftCell="A1217" activePane="bottomLeft" state="frozen"/>
      <selection/>
      <selection pane="bottomLeft" activeCell="L8" sqref="L8:L1230"/>
    </sheetView>
  </sheetViews>
  <sheetFormatPr defaultColWidth="9" defaultRowHeight="14.25" customHeight="1"/>
  <cols>
    <col min="1" max="1" width="4.58333333333333" style="104" customWidth="1"/>
    <col min="2" max="2" width="9" style="104" customWidth="1"/>
    <col min="3" max="3" width="13.8333333333333" style="104" customWidth="1"/>
    <col min="4" max="4" width="9.83333333333333" style="106" customWidth="1"/>
    <col min="5" max="5" width="7.75" style="106" hidden="1" customWidth="1"/>
    <col min="6" max="6" width="4.75" style="106" customWidth="1"/>
    <col min="7" max="13" width="10.5833333333333" style="106" customWidth="1"/>
    <col min="14" max="14" width="6.08333333333333" style="106" customWidth="1"/>
    <col min="15" max="15" width="4.58333333333333" style="106" customWidth="1"/>
    <col min="16" max="16384" width="9" style="106"/>
  </cols>
  <sheetData>
    <row r="1" ht="30" customHeight="1" spans="1:1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customHeight="1" spans="1:14">
      <c r="A2" s="104" t="str">
        <f>[5]基本情况!C1</f>
        <v>评估基准日：2020-12-31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customHeight="1" spans="15:15">
      <c r="O3" s="112" t="s">
        <v>20</v>
      </c>
    </row>
    <row r="4" customHeight="1" spans="15:15">
      <c r="O4" s="113"/>
    </row>
    <row r="5" customHeight="1" spans="1:15">
      <c r="A5" s="67" t="str">
        <f>[5]基本情况!B2</f>
        <v>被评估单位（或产权持有人）：山东莱钢绿建国际建筑工程有限公司</v>
      </c>
      <c r="B5" s="67"/>
      <c r="C5" s="67"/>
      <c r="O5" s="114" t="s">
        <v>2</v>
      </c>
    </row>
    <row r="6" s="104" customFormat="1" ht="16.5" customHeight="1" spans="1:15">
      <c r="A6" s="68" t="s">
        <v>21</v>
      </c>
      <c r="B6" s="69" t="s">
        <v>22</v>
      </c>
      <c r="C6" s="68" t="s">
        <v>23</v>
      </c>
      <c r="D6" s="68" t="s">
        <v>24</v>
      </c>
      <c r="E6" s="69" t="s">
        <v>25</v>
      </c>
      <c r="F6" s="69" t="s">
        <v>26</v>
      </c>
      <c r="G6" s="70" t="s">
        <v>5</v>
      </c>
      <c r="H6" s="71"/>
      <c r="I6" s="85"/>
      <c r="J6" s="86" t="s">
        <v>6</v>
      </c>
      <c r="K6" s="87"/>
      <c r="L6" s="88"/>
      <c r="M6" s="89" t="s">
        <v>7</v>
      </c>
      <c r="N6" s="89" t="s">
        <v>8</v>
      </c>
      <c r="O6" s="68" t="s">
        <v>27</v>
      </c>
    </row>
    <row r="7" ht="16.5" customHeight="1" spans="1:15">
      <c r="A7" s="72"/>
      <c r="B7" s="73"/>
      <c r="C7" s="72"/>
      <c r="D7" s="72"/>
      <c r="E7" s="73"/>
      <c r="F7" s="73"/>
      <c r="G7" s="74" t="s">
        <v>28</v>
      </c>
      <c r="H7" s="74" t="s">
        <v>29</v>
      </c>
      <c r="I7" s="74" t="s">
        <v>30</v>
      </c>
      <c r="J7" s="32" t="s">
        <v>31</v>
      </c>
      <c r="K7" s="90" t="s">
        <v>32</v>
      </c>
      <c r="L7" s="90" t="s">
        <v>30</v>
      </c>
      <c r="M7" s="91"/>
      <c r="N7" s="91"/>
      <c r="O7" s="72"/>
    </row>
    <row r="8" s="105" customFormat="1" ht="16.5" customHeight="1" spans="1:15">
      <c r="A8" s="108">
        <f>'[5]存货（  ）抽查盘点表'!A6</f>
        <v>1</v>
      </c>
      <c r="B8" s="109" t="str">
        <f>'[5]存货（  ）抽查盘点表'!B6</f>
        <v>10604060796</v>
      </c>
      <c r="C8" s="108" t="str">
        <f>'[5]存货（  ）抽查盘点表'!D6</f>
        <v>普通方管</v>
      </c>
      <c r="D8" s="110" t="str">
        <f>'[5]存货（  ）抽查盘点表'!E6</f>
        <v>40*30*0.65</v>
      </c>
      <c r="E8" s="108"/>
      <c r="F8" s="108" t="str">
        <f>'[5]存货（  ）抽查盘点表'!G6</f>
        <v>吨</v>
      </c>
      <c r="G8" s="111">
        <f>'[5]存货（  ）抽查盘点表'!I6</f>
        <v>0</v>
      </c>
      <c r="H8" s="111">
        <f t="shared" ref="H8:H71" si="0">IF(G8=0,0,I8/G8)</f>
        <v>0</v>
      </c>
      <c r="I8" s="111">
        <f>'[5]存货（  ）抽查盘点表'!J6</f>
        <v>60501.06</v>
      </c>
      <c r="J8" s="115">
        <f>'[5]存货（  ）抽查盘点表'!O6</f>
        <v>0</v>
      </c>
      <c r="K8" s="111">
        <f t="shared" ref="K8:K71" si="1">IF(J8=0,0,L8/J8)</f>
        <v>0</v>
      </c>
      <c r="L8" s="115">
        <f>'[5]存货（  ）抽查盘点表'!Z6</f>
        <v>0</v>
      </c>
      <c r="M8" s="116">
        <f t="shared" ref="M8:M71" si="2">IF(L8="","",L8-I8)</f>
        <v>-60501.06</v>
      </c>
      <c r="N8" s="117">
        <f t="shared" ref="N8:N71" si="3">IF(ISERR(M8/I8),"",M8/I8)</f>
        <v>-1</v>
      </c>
      <c r="O8" s="118"/>
    </row>
    <row r="9" s="105" customFormat="1" ht="16.5" customHeight="1" spans="1:15">
      <c r="A9" s="108">
        <f>'[5]存货（  ）抽查盘点表'!A7</f>
        <v>2</v>
      </c>
      <c r="B9" s="109" t="str">
        <f>'[5]存货（  ）抽查盘点表'!B7</f>
        <v>0604010135</v>
      </c>
      <c r="C9" s="108" t="str">
        <f>'[5]存货（  ）抽查盘点表'!D7</f>
        <v>圆管</v>
      </c>
      <c r="D9" s="110" t="str">
        <f>'[5]存货（  ）抽查盘点表'!E7</f>
        <v>Φ30</v>
      </c>
      <c r="E9" s="108"/>
      <c r="F9" s="108" t="str">
        <f>'[5]存货（  ）抽查盘点表'!G7</f>
        <v>吨</v>
      </c>
      <c r="G9" s="111">
        <f>'[5]存货（  ）抽查盘点表'!I7</f>
        <v>0</v>
      </c>
      <c r="H9" s="111">
        <f t="shared" si="0"/>
        <v>0</v>
      </c>
      <c r="I9" s="111">
        <f>'[5]存货（  ）抽查盘点表'!J7</f>
        <v>831.86</v>
      </c>
      <c r="J9" s="115">
        <f>'[5]存货（  ）抽查盘点表'!O7</f>
        <v>0</v>
      </c>
      <c r="K9" s="111">
        <f t="shared" si="1"/>
        <v>0</v>
      </c>
      <c r="L9" s="115">
        <f>'[5]存货（  ）抽查盘点表'!Z7</f>
        <v>0</v>
      </c>
      <c r="M9" s="116">
        <f t="shared" si="2"/>
        <v>-831.86</v>
      </c>
      <c r="N9" s="117">
        <f t="shared" si="3"/>
        <v>-1</v>
      </c>
      <c r="O9" s="118"/>
    </row>
    <row r="10" s="105" customFormat="1" ht="16.5" customHeight="1" spans="1:15">
      <c r="A10" s="108">
        <f>'[5]存货（  ）抽查盘点表'!A8</f>
        <v>3</v>
      </c>
      <c r="B10" s="109" t="str">
        <f>'[5]存货（  ）抽查盘点表'!B8</f>
        <v>0604060999</v>
      </c>
      <c r="C10" s="108" t="str">
        <f>'[5]存货（  ）抽查盘点表'!D8</f>
        <v>方钢管</v>
      </c>
      <c r="D10" s="110" t="str">
        <f>'[5]存货（  ）抽查盘点表'!E8</f>
        <v>50*50</v>
      </c>
      <c r="E10" s="108"/>
      <c r="F10" s="108" t="str">
        <f>'[5]存货（  ）抽查盘点表'!G8</f>
        <v>根</v>
      </c>
      <c r="G10" s="111">
        <f>'[5]存货（  ）抽查盘点表'!I8</f>
        <v>0</v>
      </c>
      <c r="H10" s="111">
        <f t="shared" si="0"/>
        <v>0</v>
      </c>
      <c r="I10" s="111">
        <f>'[5]存货（  ）抽查盘点表'!J8</f>
        <v>486.73</v>
      </c>
      <c r="J10" s="115">
        <f>'[5]存货（  ）抽查盘点表'!O8</f>
        <v>0</v>
      </c>
      <c r="K10" s="111">
        <f t="shared" si="1"/>
        <v>0</v>
      </c>
      <c r="L10" s="115">
        <f>'[5]存货（  ）抽查盘点表'!Z8</f>
        <v>0</v>
      </c>
      <c r="M10" s="116">
        <f t="shared" si="2"/>
        <v>-486.73</v>
      </c>
      <c r="N10" s="117">
        <f t="shared" si="3"/>
        <v>-1</v>
      </c>
      <c r="O10" s="118"/>
    </row>
    <row r="11" s="105" customFormat="1" ht="16.5" customHeight="1" spans="1:15">
      <c r="A11" s="108">
        <f>'[5]存货（  ）抽查盘点表'!A9</f>
        <v>4</v>
      </c>
      <c r="B11" s="109" t="str">
        <f>'[5]存货（  ）抽查盘点表'!B9</f>
        <v>0609040055</v>
      </c>
      <c r="C11" s="108" t="str">
        <f>'[5]存货（  ）抽查盘点表'!D9</f>
        <v>焊管</v>
      </c>
      <c r="D11" s="110" t="str">
        <f>'[5]存货（  ）抽查盘点表'!E9</f>
        <v>DN108</v>
      </c>
      <c r="E11" s="108"/>
      <c r="F11" s="108" t="str">
        <f>'[5]存货（  ）抽查盘点表'!G9</f>
        <v>米</v>
      </c>
      <c r="G11" s="111">
        <f>'[5]存货（  ）抽查盘点表'!I9</f>
        <v>1</v>
      </c>
      <c r="H11" s="111">
        <f t="shared" si="0"/>
        <v>54.87</v>
      </c>
      <c r="I11" s="111">
        <f>'[5]存货（  ）抽查盘点表'!J9</f>
        <v>54.87</v>
      </c>
      <c r="J11" s="115">
        <f>'[5]存货（  ）抽查盘点表'!O9</f>
        <v>1</v>
      </c>
      <c r="K11" s="111">
        <f t="shared" si="1"/>
        <v>27.435</v>
      </c>
      <c r="L11" s="115">
        <f>'[5]存货（  ）抽查盘点表'!Z9</f>
        <v>27.435</v>
      </c>
      <c r="M11" s="116">
        <f t="shared" si="2"/>
        <v>-27.435</v>
      </c>
      <c r="N11" s="117">
        <f t="shared" si="3"/>
        <v>-0.5</v>
      </c>
      <c r="O11" s="118"/>
    </row>
    <row r="12" s="105" customFormat="1" ht="16.5" customHeight="1" spans="1:15">
      <c r="A12" s="108">
        <f>'[5]存货（  ）抽查盘点表'!A10</f>
        <v>5</v>
      </c>
      <c r="B12" s="109" t="str">
        <f>'[5]存货（  ）抽查盘点表'!B10</f>
        <v>0609040056</v>
      </c>
      <c r="C12" s="108" t="str">
        <f>'[5]存货（  ）抽查盘点表'!D10</f>
        <v>焊管（M）</v>
      </c>
      <c r="D12" s="110" t="str">
        <f>'[5]存货（  ）抽查盘点表'!E10</f>
        <v>DN40</v>
      </c>
      <c r="E12" s="108"/>
      <c r="F12" s="108" t="str">
        <f>'[5]存货（  ）抽查盘点表'!G10</f>
        <v>米</v>
      </c>
      <c r="G12" s="111">
        <f>'[5]存货（  ）抽查盘点表'!I10</f>
        <v>3</v>
      </c>
      <c r="H12" s="111">
        <f t="shared" si="0"/>
        <v>35.3966666666667</v>
      </c>
      <c r="I12" s="111">
        <f>'[5]存货（  ）抽查盘点表'!J10</f>
        <v>106.19</v>
      </c>
      <c r="J12" s="115">
        <f>'[5]存货（  ）抽查盘点表'!O10</f>
        <v>3</v>
      </c>
      <c r="K12" s="111">
        <f t="shared" si="1"/>
        <v>17.6983335</v>
      </c>
      <c r="L12" s="115">
        <f>'[5]存货（  ）抽查盘点表'!Z10</f>
        <v>53.0950005</v>
      </c>
      <c r="M12" s="116">
        <f t="shared" si="2"/>
        <v>-53.0949995</v>
      </c>
      <c r="N12" s="117">
        <f t="shared" si="3"/>
        <v>-0.499999995291459</v>
      </c>
      <c r="O12" s="118"/>
    </row>
    <row r="13" s="105" customFormat="1" ht="16.5" customHeight="1" spans="1:15">
      <c r="A13" s="108">
        <f>'[5]存货（  ）抽查盘点表'!A11</f>
        <v>6</v>
      </c>
      <c r="B13" s="109" t="str">
        <f>'[5]存货（  ）抽查盘点表'!B11</f>
        <v>0609040057</v>
      </c>
      <c r="C13" s="108" t="str">
        <f>'[5]存货（  ）抽查盘点表'!D11</f>
        <v>焊管（M）</v>
      </c>
      <c r="D13" s="110" t="str">
        <f>'[5]存货（  ）抽查盘点表'!E11</f>
        <v>DN50</v>
      </c>
      <c r="E13" s="108"/>
      <c r="F13" s="108" t="str">
        <f>'[5]存货（  ）抽查盘点表'!G11</f>
        <v>米</v>
      </c>
      <c r="G13" s="111">
        <f>'[5]存货（  ）抽查盘点表'!I11</f>
        <v>1</v>
      </c>
      <c r="H13" s="111">
        <f t="shared" si="0"/>
        <v>46.9</v>
      </c>
      <c r="I13" s="111">
        <f>'[5]存货（  ）抽查盘点表'!J11</f>
        <v>46.9</v>
      </c>
      <c r="J13" s="115">
        <f>'[5]存货（  ）抽查盘点表'!O11</f>
        <v>1</v>
      </c>
      <c r="K13" s="111">
        <f t="shared" si="1"/>
        <v>23.45</v>
      </c>
      <c r="L13" s="115">
        <f>'[5]存货（  ）抽查盘点表'!Z11</f>
        <v>23.45</v>
      </c>
      <c r="M13" s="116">
        <f t="shared" si="2"/>
        <v>-23.45</v>
      </c>
      <c r="N13" s="117">
        <f t="shared" si="3"/>
        <v>-0.5</v>
      </c>
      <c r="O13" s="118"/>
    </row>
    <row r="14" s="105" customFormat="1" ht="16.5" customHeight="1" spans="1:15">
      <c r="A14" s="108">
        <f>'[5]存货（  ）抽查盘点表'!A12</f>
        <v>7</v>
      </c>
      <c r="B14" s="109" t="str">
        <f>'[5]存货（  ）抽查盘点表'!B12</f>
        <v>070502011301</v>
      </c>
      <c r="C14" s="108" t="str">
        <f>'[5]存货（  ）抽查盘点表'!D12</f>
        <v>岩棉钉</v>
      </c>
      <c r="D14" s="110"/>
      <c r="E14" s="108"/>
      <c r="F14" s="108" t="str">
        <f>'[5]存货（  ）抽查盘点表'!G12</f>
        <v>盒</v>
      </c>
      <c r="G14" s="111">
        <f>'[5]存货（  ）抽查盘点表'!I12</f>
        <v>0</v>
      </c>
      <c r="H14" s="111">
        <f t="shared" si="0"/>
        <v>0</v>
      </c>
      <c r="I14" s="111">
        <f>'[5]存货（  ）抽查盘点表'!J12</f>
        <v>141.59</v>
      </c>
      <c r="J14" s="115">
        <f>'[5]存货（  ）抽查盘点表'!O12</f>
        <v>0</v>
      </c>
      <c r="K14" s="111">
        <f t="shared" si="1"/>
        <v>0</v>
      </c>
      <c r="L14" s="115">
        <f>'[5]存货（  ）抽查盘点表'!Z12</f>
        <v>0</v>
      </c>
      <c r="M14" s="116">
        <f t="shared" si="2"/>
        <v>-141.59</v>
      </c>
      <c r="N14" s="117">
        <f t="shared" si="3"/>
        <v>-1</v>
      </c>
      <c r="O14" s="118"/>
    </row>
    <row r="15" s="105" customFormat="1" ht="16.5" customHeight="1" spans="1:15">
      <c r="A15" s="108">
        <f>'[5]存货（  ）抽查盘点表'!A13</f>
        <v>8</v>
      </c>
      <c r="B15" s="109" t="str">
        <f>'[5]存货（  ）抽查盘点表'!B13</f>
        <v>0707010155</v>
      </c>
      <c r="C15" s="108" t="str">
        <f>'[5]存货（  ）抽查盘点表'!D13</f>
        <v>底花夹耳自钻</v>
      </c>
      <c r="D15" s="110" t="str">
        <f>'[5]存货（  ）抽查盘点表'!E13</f>
        <v>4.2*38</v>
      </c>
      <c r="E15" s="108"/>
      <c r="F15" s="108" t="str">
        <f>'[5]存货（  ）抽查盘点表'!G13</f>
        <v>盒</v>
      </c>
      <c r="G15" s="111">
        <f>'[5]存货（  ）抽查盘点表'!I13</f>
        <v>0</v>
      </c>
      <c r="H15" s="111">
        <f t="shared" si="0"/>
        <v>0</v>
      </c>
      <c r="I15" s="111">
        <f>'[5]存货（  ）抽查盘点表'!J13</f>
        <v>477.88</v>
      </c>
      <c r="J15" s="115">
        <f>'[5]存货（  ）抽查盘点表'!O13</f>
        <v>0</v>
      </c>
      <c r="K15" s="111">
        <f t="shared" si="1"/>
        <v>0</v>
      </c>
      <c r="L15" s="115">
        <f>'[5]存货（  ）抽查盘点表'!Z13</f>
        <v>0</v>
      </c>
      <c r="M15" s="116">
        <f t="shared" si="2"/>
        <v>-477.88</v>
      </c>
      <c r="N15" s="117">
        <f t="shared" si="3"/>
        <v>-1</v>
      </c>
      <c r="O15" s="118"/>
    </row>
    <row r="16" s="105" customFormat="1" ht="16.5" customHeight="1" spans="1:15">
      <c r="A16" s="108">
        <f>'[5]存货（  ）抽查盘点表'!A14</f>
        <v>9</v>
      </c>
      <c r="B16" s="109" t="str">
        <f>'[5]存货（  ）抽查盘点表'!B14</f>
        <v>0710040103</v>
      </c>
      <c r="C16" s="108" t="str">
        <f>'[5]存货（  ）抽查盘点表'!D14</f>
        <v>铰链座</v>
      </c>
      <c r="D16" s="110"/>
      <c r="E16" s="108"/>
      <c r="F16" s="108" t="str">
        <f>'[5]存货（  ）抽查盘点表'!G14</f>
        <v>个</v>
      </c>
      <c r="G16" s="111">
        <f>'[5]存货（  ）抽查盘点表'!I14</f>
        <v>0</v>
      </c>
      <c r="H16" s="111">
        <f t="shared" si="0"/>
        <v>0</v>
      </c>
      <c r="I16" s="111">
        <f>'[5]存货（  ）抽查盘点表'!J14</f>
        <v>70.8</v>
      </c>
      <c r="J16" s="115">
        <f>'[5]存货（  ）抽查盘点表'!O14</f>
        <v>0</v>
      </c>
      <c r="K16" s="111">
        <f t="shared" si="1"/>
        <v>0</v>
      </c>
      <c r="L16" s="115">
        <f>'[5]存货（  ）抽查盘点表'!Z14</f>
        <v>0</v>
      </c>
      <c r="M16" s="116">
        <f t="shared" si="2"/>
        <v>-70.8</v>
      </c>
      <c r="N16" s="117">
        <f t="shared" si="3"/>
        <v>-1</v>
      </c>
      <c r="O16" s="118"/>
    </row>
    <row r="17" s="105" customFormat="1" ht="16.5" customHeight="1" spans="1:15">
      <c r="A17" s="108">
        <f>'[5]存货（  ）抽查盘点表'!A15</f>
        <v>10</v>
      </c>
      <c r="B17" s="109" t="str">
        <f>'[5]存货（  ）抽查盘点表'!B15</f>
        <v>071405100</v>
      </c>
      <c r="C17" s="108" t="str">
        <f>'[5]存货（  ）抽查盘点表'!D15</f>
        <v>气动植绒机</v>
      </c>
      <c r="D17" s="110"/>
      <c r="E17" s="108"/>
      <c r="F17" s="108" t="str">
        <f>'[5]存货（  ）抽查盘点表'!G15</f>
        <v>台</v>
      </c>
      <c r="G17" s="111">
        <f>'[5]存货（  ）抽查盘点表'!I15</f>
        <v>0</v>
      </c>
      <c r="H17" s="111">
        <f t="shared" si="0"/>
        <v>0</v>
      </c>
      <c r="I17" s="111">
        <f>'[5]存货（  ）抽查盘点表'!J15</f>
        <v>402.65</v>
      </c>
      <c r="J17" s="115">
        <f>'[5]存货（  ）抽查盘点表'!O15</f>
        <v>0</v>
      </c>
      <c r="K17" s="111">
        <f t="shared" si="1"/>
        <v>0</v>
      </c>
      <c r="L17" s="115">
        <f>'[5]存货（  ）抽查盘点表'!Z15</f>
        <v>0</v>
      </c>
      <c r="M17" s="116">
        <f t="shared" si="2"/>
        <v>-402.65</v>
      </c>
      <c r="N17" s="117">
        <f t="shared" si="3"/>
        <v>-1</v>
      </c>
      <c r="O17" s="118"/>
    </row>
    <row r="18" s="105" customFormat="1" ht="16.5" customHeight="1" spans="1:15">
      <c r="A18" s="108">
        <f>'[5]存货（  ）抽查盘点表'!A16</f>
        <v>11</v>
      </c>
      <c r="B18" s="109" t="str">
        <f>'[5]存货（  ）抽查盘点表'!B16</f>
        <v>0901030099</v>
      </c>
      <c r="C18" s="108" t="str">
        <f>'[5]存货（  ）抽查盘点表'!D16</f>
        <v>铜球阀</v>
      </c>
      <c r="D18" s="110" t="str">
        <f>'[5]存货（  ）抽查盘点表'!E16</f>
        <v>DN40</v>
      </c>
      <c r="E18" s="108"/>
      <c r="F18" s="108" t="str">
        <f>'[5]存货（  ）抽查盘点表'!G16</f>
        <v>个</v>
      </c>
      <c r="G18" s="111">
        <f>'[5]存货（  ）抽查盘点表'!I16</f>
        <v>0</v>
      </c>
      <c r="H18" s="111">
        <f t="shared" si="0"/>
        <v>0</v>
      </c>
      <c r="I18" s="111">
        <f>'[5]存货（  ）抽查盘点表'!J16</f>
        <v>4778.76</v>
      </c>
      <c r="J18" s="115">
        <f>'[5]存货（  ）抽查盘点表'!O16</f>
        <v>0</v>
      </c>
      <c r="K18" s="111">
        <f t="shared" si="1"/>
        <v>0</v>
      </c>
      <c r="L18" s="115">
        <f>'[5]存货（  ）抽查盘点表'!Z16</f>
        <v>0</v>
      </c>
      <c r="M18" s="116">
        <f t="shared" si="2"/>
        <v>-4778.76</v>
      </c>
      <c r="N18" s="117">
        <f t="shared" si="3"/>
        <v>-1</v>
      </c>
      <c r="O18" s="118"/>
    </row>
    <row r="19" s="105" customFormat="1" ht="16.5" customHeight="1" spans="1:15">
      <c r="A19" s="108">
        <f>'[5]存货（  ）抽查盘点表'!A17</f>
        <v>12</v>
      </c>
      <c r="B19" s="109" t="str">
        <f>'[5]存货（  ）抽查盘点表'!B17</f>
        <v>0906050744</v>
      </c>
      <c r="C19" s="108" t="str">
        <f>'[5]存货（  ）抽查盘点表'!D17</f>
        <v>外丝直接</v>
      </c>
      <c r="D19" s="110" t="str">
        <f>'[5]存货（  ）抽查盘点表'!E17</f>
        <v>DN40</v>
      </c>
      <c r="E19" s="108"/>
      <c r="F19" s="108" t="str">
        <f>'[5]存货（  ）抽查盘点表'!G17</f>
        <v>个</v>
      </c>
      <c r="G19" s="111">
        <f>'[5]存货（  ）抽查盘点表'!I17</f>
        <v>0</v>
      </c>
      <c r="H19" s="111">
        <f t="shared" si="0"/>
        <v>0</v>
      </c>
      <c r="I19" s="111">
        <f>'[5]存货（  ）抽查盘点表'!J17</f>
        <v>194.69</v>
      </c>
      <c r="J19" s="115">
        <f>'[5]存货（  ）抽查盘点表'!O17</f>
        <v>0</v>
      </c>
      <c r="K19" s="111">
        <f t="shared" si="1"/>
        <v>0</v>
      </c>
      <c r="L19" s="115">
        <f>'[5]存货（  ）抽查盘点表'!Z17</f>
        <v>0</v>
      </c>
      <c r="M19" s="116">
        <f t="shared" si="2"/>
        <v>-194.69</v>
      </c>
      <c r="N19" s="117">
        <f t="shared" si="3"/>
        <v>-1</v>
      </c>
      <c r="O19" s="118"/>
    </row>
    <row r="20" s="105" customFormat="1" ht="16.5" customHeight="1" spans="1:15">
      <c r="A20" s="108">
        <f>'[5]存货（  ）抽查盘点表'!A18</f>
        <v>13</v>
      </c>
      <c r="B20" s="109" t="str">
        <f>'[5]存货（  ）抽查盘点表'!B18</f>
        <v>0906050753</v>
      </c>
      <c r="C20" s="108" t="str">
        <f>'[5]存货（  ）抽查盘点表'!D18</f>
        <v>内丝直接</v>
      </c>
      <c r="D20" s="110" t="str">
        <f>'[5]存货（  ）抽查盘点表'!E18</f>
        <v>DN25</v>
      </c>
      <c r="E20" s="108"/>
      <c r="F20" s="108" t="str">
        <f>'[5]存货（  ）抽查盘点表'!G18</f>
        <v>个</v>
      </c>
      <c r="G20" s="111">
        <f>'[5]存货（  ）抽查盘点表'!I18</f>
        <v>0</v>
      </c>
      <c r="H20" s="111">
        <f t="shared" si="0"/>
        <v>0</v>
      </c>
      <c r="I20" s="111">
        <f>'[5]存货（  ）抽查盘点表'!J18</f>
        <v>51.33</v>
      </c>
      <c r="J20" s="115">
        <f>'[5]存货（  ）抽查盘点表'!O18</f>
        <v>0</v>
      </c>
      <c r="K20" s="111">
        <f t="shared" si="1"/>
        <v>0</v>
      </c>
      <c r="L20" s="115">
        <f>'[5]存货（  ）抽查盘点表'!Z18</f>
        <v>0</v>
      </c>
      <c r="M20" s="116">
        <f t="shared" si="2"/>
        <v>-51.33</v>
      </c>
      <c r="N20" s="117">
        <f t="shared" si="3"/>
        <v>-1</v>
      </c>
      <c r="O20" s="118"/>
    </row>
    <row r="21" s="105" customFormat="1" ht="16.5" customHeight="1" spans="1:15">
      <c r="A21" s="108">
        <f>'[5]存货（  ）抽查盘点表'!A19</f>
        <v>14</v>
      </c>
      <c r="B21" s="109" t="str">
        <f>'[5]存货（  ）抽查盘点表'!B19</f>
        <v>0906050754</v>
      </c>
      <c r="C21" s="108" t="str">
        <f>'[5]存货（  ）抽查盘点表'!D19</f>
        <v>内丝直接</v>
      </c>
      <c r="D21" s="110" t="str">
        <f>'[5]存货（  ）抽查盘点表'!E19</f>
        <v>DN40</v>
      </c>
      <c r="E21" s="108"/>
      <c r="F21" s="108" t="str">
        <f>'[5]存货（  ）抽查盘点表'!G19</f>
        <v>个</v>
      </c>
      <c r="G21" s="111">
        <f>'[5]存货（  ）抽查盘点表'!I19</f>
        <v>0</v>
      </c>
      <c r="H21" s="111">
        <f t="shared" si="0"/>
        <v>0</v>
      </c>
      <c r="I21" s="111">
        <f>'[5]存货（  ）抽查盘点表'!J19</f>
        <v>902.65</v>
      </c>
      <c r="J21" s="115">
        <f>'[5]存货（  ）抽查盘点表'!O19</f>
        <v>0</v>
      </c>
      <c r="K21" s="111">
        <f t="shared" si="1"/>
        <v>0</v>
      </c>
      <c r="L21" s="115">
        <f>'[5]存货（  ）抽查盘点表'!Z19</f>
        <v>0</v>
      </c>
      <c r="M21" s="116">
        <f t="shared" si="2"/>
        <v>-902.65</v>
      </c>
      <c r="N21" s="117">
        <f t="shared" si="3"/>
        <v>-1</v>
      </c>
      <c r="O21" s="118"/>
    </row>
    <row r="22" s="105" customFormat="1" ht="16.5" customHeight="1" spans="1:15">
      <c r="A22" s="108">
        <f>'[5]存货（  ）抽查盘点表'!A20</f>
        <v>15</v>
      </c>
      <c r="B22" s="109" t="str">
        <f>'[5]存货（  ）抽查盘点表'!B20</f>
        <v>1008020187</v>
      </c>
      <c r="C22" s="108" t="str">
        <f>'[5]存货（  ）抽查盘点表'!D20</f>
        <v>气动开关</v>
      </c>
      <c r="D22" s="110"/>
      <c r="E22" s="108"/>
      <c r="F22" s="108" t="str">
        <f>'[5]存货（  ）抽查盘点表'!G20</f>
        <v>个</v>
      </c>
      <c r="G22" s="111">
        <f>'[5]存货（  ）抽查盘点表'!I20</f>
        <v>0</v>
      </c>
      <c r="H22" s="111">
        <f t="shared" si="0"/>
        <v>0</v>
      </c>
      <c r="I22" s="111">
        <f>'[5]存货（  ）抽查盘点表'!J20</f>
        <v>249.56</v>
      </c>
      <c r="J22" s="115">
        <f>'[5]存货（  ）抽查盘点表'!O20</f>
        <v>0</v>
      </c>
      <c r="K22" s="111">
        <f t="shared" si="1"/>
        <v>0</v>
      </c>
      <c r="L22" s="115">
        <f>'[5]存货（  ）抽查盘点表'!Z20</f>
        <v>0</v>
      </c>
      <c r="M22" s="116">
        <f t="shared" si="2"/>
        <v>-249.56</v>
      </c>
      <c r="N22" s="117">
        <f t="shared" si="3"/>
        <v>-1</v>
      </c>
      <c r="O22" s="118"/>
    </row>
    <row r="23" s="105" customFormat="1" ht="16.5" customHeight="1" spans="1:15">
      <c r="A23" s="108">
        <f>'[5]存货（  ）抽查盘点表'!A21</f>
        <v>16</v>
      </c>
      <c r="B23" s="109" t="str">
        <f>'[5]存货（  ）抽查盘点表'!B21</f>
        <v>10604060795</v>
      </c>
      <c r="C23" s="108" t="str">
        <f>'[5]存货（  ）抽查盘点表'!D21</f>
        <v>方管</v>
      </c>
      <c r="D23" s="110" t="str">
        <f>'[5]存货（  ）抽查盘点表'!E21</f>
        <v>20*20*0.65</v>
      </c>
      <c r="E23" s="108"/>
      <c r="F23" s="108" t="str">
        <f>'[5]存货（  ）抽查盘点表'!G21</f>
        <v>吨</v>
      </c>
      <c r="G23" s="111">
        <f>'[5]存货（  ）抽查盘点表'!I21</f>
        <v>0.214</v>
      </c>
      <c r="H23" s="111">
        <f t="shared" si="0"/>
        <v>1115529.90654206</v>
      </c>
      <c r="I23" s="111">
        <f>'[5]存货（  ）抽查盘点表'!J21</f>
        <v>238723.4</v>
      </c>
      <c r="J23" s="115">
        <f>'[5]存货（  ）抽查盘点表'!O21</f>
        <v>0.214</v>
      </c>
      <c r="K23" s="111">
        <f t="shared" si="1"/>
        <v>2750</v>
      </c>
      <c r="L23" s="115">
        <f>'[5]存货（  ）抽查盘点表'!Z21</f>
        <v>588.5</v>
      </c>
      <c r="M23" s="116">
        <f t="shared" si="2"/>
        <v>-238134.9</v>
      </c>
      <c r="N23" s="117">
        <f t="shared" si="3"/>
        <v>-0.997534803877626</v>
      </c>
      <c r="O23" s="118"/>
    </row>
    <row r="24" s="105" customFormat="1" ht="16.5" customHeight="1" spans="1:15">
      <c r="A24" s="108">
        <f>'[5]存货（  ）抽查盘点表'!A22</f>
        <v>17</v>
      </c>
      <c r="B24" s="109" t="str">
        <f>'[5]存货（  ）抽查盘点表'!B22</f>
        <v>111302004701</v>
      </c>
      <c r="C24" s="108" t="str">
        <f>'[5]存货（  ）抽查盘点表'!D22</f>
        <v>溢流口</v>
      </c>
      <c r="D24" s="110"/>
      <c r="E24" s="108"/>
      <c r="F24" s="108" t="str">
        <f>'[5]存货（  ）抽查盘点表'!G22</f>
        <v>个</v>
      </c>
      <c r="G24" s="111">
        <f>'[5]存货（  ）抽查盘点表'!I22</f>
        <v>0</v>
      </c>
      <c r="H24" s="111">
        <f t="shared" si="0"/>
        <v>0</v>
      </c>
      <c r="I24" s="111">
        <f>'[5]存货（  ）抽查盘点表'!J22</f>
        <v>169.91</v>
      </c>
      <c r="J24" s="115">
        <f>'[5]存货（  ）抽查盘点表'!O22</f>
        <v>0</v>
      </c>
      <c r="K24" s="111">
        <f t="shared" si="1"/>
        <v>0</v>
      </c>
      <c r="L24" s="115">
        <f>'[5]存货（  ）抽查盘点表'!Z22</f>
        <v>0</v>
      </c>
      <c r="M24" s="116">
        <f t="shared" si="2"/>
        <v>-169.91</v>
      </c>
      <c r="N24" s="117">
        <f t="shared" si="3"/>
        <v>-1</v>
      </c>
      <c r="O24" s="118"/>
    </row>
    <row r="25" s="105" customFormat="1" ht="16.5" customHeight="1" spans="1:15">
      <c r="A25" s="108">
        <f>'[5]存货（  ）抽查盘点表'!A23</f>
        <v>18</v>
      </c>
      <c r="B25" s="109" t="str">
        <f>'[5]存货（  ）抽查盘点表'!B23</f>
        <v>1120010066</v>
      </c>
      <c r="C25" s="108" t="str">
        <f>'[5]存货（  ）抽查盘点表'!D23</f>
        <v>行车随行电缆C型钢</v>
      </c>
      <c r="D25" s="110"/>
      <c r="E25" s="108"/>
      <c r="F25" s="108" t="str">
        <f>'[5]存货（  ）抽查盘点表'!G23</f>
        <v>个</v>
      </c>
      <c r="G25" s="111">
        <f>'[5]存货（  ）抽查盘点表'!I23</f>
        <v>2</v>
      </c>
      <c r="H25" s="111">
        <f t="shared" si="0"/>
        <v>370.795</v>
      </c>
      <c r="I25" s="111">
        <f>'[5]存货（  ）抽查盘点表'!J23</f>
        <v>741.59</v>
      </c>
      <c r="J25" s="115">
        <f>'[5]存货（  ）抽查盘点表'!O23</f>
        <v>2</v>
      </c>
      <c r="K25" s="111">
        <f t="shared" si="1"/>
        <v>185.3975</v>
      </c>
      <c r="L25" s="115">
        <f>'[5]存货（  ）抽查盘点表'!Z23</f>
        <v>370.795</v>
      </c>
      <c r="M25" s="116">
        <f t="shared" si="2"/>
        <v>-370.795</v>
      </c>
      <c r="N25" s="117">
        <f t="shared" si="3"/>
        <v>-0.5</v>
      </c>
      <c r="O25" s="118"/>
    </row>
    <row r="26" s="105" customFormat="1" ht="16.5" customHeight="1" spans="1:15">
      <c r="A26" s="108">
        <f>'[5]存货（  ）抽查盘点表'!A24</f>
        <v>19</v>
      </c>
      <c r="B26" s="109" t="str">
        <f>'[5]存货（  ）抽查盘点表'!B24</f>
        <v>13130199</v>
      </c>
      <c r="C26" s="108" t="str">
        <f>'[5]存货（  ）抽查盘点表'!D24</f>
        <v>吹尘枪</v>
      </c>
      <c r="D26" s="110"/>
      <c r="E26" s="108"/>
      <c r="F26" s="108" t="str">
        <f>'[5]存货（  ）抽查盘点表'!G24</f>
        <v>把</v>
      </c>
      <c r="G26" s="111">
        <f>'[5]存货（  ）抽查盘点表'!I24</f>
        <v>0</v>
      </c>
      <c r="H26" s="111">
        <f t="shared" si="0"/>
        <v>0</v>
      </c>
      <c r="I26" s="111">
        <f>'[5]存货（  ）抽查盘点表'!J24</f>
        <v>15.93</v>
      </c>
      <c r="J26" s="115">
        <f>'[5]存货（  ）抽查盘点表'!O24</f>
        <v>0</v>
      </c>
      <c r="K26" s="111">
        <f t="shared" si="1"/>
        <v>0</v>
      </c>
      <c r="L26" s="115">
        <f>'[5]存货（  ）抽查盘点表'!Z24</f>
        <v>0</v>
      </c>
      <c r="M26" s="116">
        <f t="shared" si="2"/>
        <v>-15.93</v>
      </c>
      <c r="N26" s="117">
        <f t="shared" si="3"/>
        <v>-1</v>
      </c>
      <c r="O26" s="118"/>
    </row>
    <row r="27" s="105" customFormat="1" ht="16.5" customHeight="1" spans="1:15">
      <c r="A27" s="108">
        <f>'[5]存货（  ）抽查盘点表'!A25</f>
        <v>20</v>
      </c>
      <c r="B27" s="109" t="str">
        <f>'[5]存货（  ）抽查盘点表'!B25</f>
        <v>13211289</v>
      </c>
      <c r="C27" s="108" t="str">
        <f>'[5]存货（  ）抽查盘点表'!D25</f>
        <v>安全通道</v>
      </c>
      <c r="D27" s="110" t="str">
        <f>'[5]存货（  ）抽查盘点表'!E25</f>
        <v>4500*6000*3700</v>
      </c>
      <c r="E27" s="108"/>
      <c r="F27" s="108" t="str">
        <f>'[5]存货（  ）抽查盘点表'!G25</f>
        <v>平方米</v>
      </c>
      <c r="G27" s="111">
        <f>'[5]存货（  ）抽查盘点表'!I25</f>
        <v>0</v>
      </c>
      <c r="H27" s="111">
        <f t="shared" si="0"/>
        <v>0</v>
      </c>
      <c r="I27" s="111">
        <f>'[5]存货（  ）抽查盘点表'!J25</f>
        <v>297540</v>
      </c>
      <c r="J27" s="115">
        <f>'[5]存货（  ）抽查盘点表'!O25</f>
        <v>0</v>
      </c>
      <c r="K27" s="111">
        <f t="shared" si="1"/>
        <v>0</v>
      </c>
      <c r="L27" s="115">
        <f>'[5]存货（  ）抽查盘点表'!Z25</f>
        <v>0</v>
      </c>
      <c r="M27" s="116">
        <f t="shared" si="2"/>
        <v>-297540</v>
      </c>
      <c r="N27" s="117">
        <f t="shared" si="3"/>
        <v>-1</v>
      </c>
      <c r="O27" s="118"/>
    </row>
    <row r="28" s="105" customFormat="1" ht="16.5" customHeight="1" spans="1:15">
      <c r="A28" s="108">
        <f>'[5]存货（  ）抽查盘点表'!A26</f>
        <v>21</v>
      </c>
      <c r="B28" s="109" t="str">
        <f>'[5]存货（  ）抽查盘点表'!B26</f>
        <v>13211299</v>
      </c>
      <c r="C28" s="108" t="str">
        <f>'[5]存货（  ）抽查盘点表'!D26</f>
        <v>螺旋顶</v>
      </c>
      <c r="D28" s="110"/>
      <c r="E28" s="108"/>
      <c r="F28" s="108" t="str">
        <f>'[5]存货（  ）抽查盘点表'!G26</f>
        <v>个</v>
      </c>
      <c r="G28" s="111">
        <f>'[5]存货（  ）抽查盘点表'!I26</f>
        <v>0</v>
      </c>
      <c r="H28" s="111">
        <f t="shared" si="0"/>
        <v>0</v>
      </c>
      <c r="I28" s="111">
        <f>'[5]存货（  ）抽查盘点表'!J26</f>
        <v>408.85</v>
      </c>
      <c r="J28" s="115">
        <f>'[5]存货（  ）抽查盘点表'!O26</f>
        <v>0</v>
      </c>
      <c r="K28" s="111">
        <f t="shared" si="1"/>
        <v>0</v>
      </c>
      <c r="L28" s="115">
        <f>'[5]存货（  ）抽查盘点表'!Z26</f>
        <v>0</v>
      </c>
      <c r="M28" s="116">
        <f t="shared" si="2"/>
        <v>-408.85</v>
      </c>
      <c r="N28" s="117">
        <f t="shared" si="3"/>
        <v>-1</v>
      </c>
      <c r="O28" s="118"/>
    </row>
    <row r="29" s="105" customFormat="1" ht="16.5" customHeight="1" spans="1:15">
      <c r="A29" s="108">
        <f>'[5]存货（  ）抽查盘点表'!A27</f>
        <v>22</v>
      </c>
      <c r="B29" s="109" t="str">
        <f>'[5]存货（  ）抽查盘点表'!B27</f>
        <v>14030012</v>
      </c>
      <c r="C29" s="108" t="str">
        <f>'[5]存货（  ）抽查盘点表'!D27</f>
        <v>冲击钻头</v>
      </c>
      <c r="D29" s="110" t="str">
        <f>'[5]存货（  ）抽查盘点表'!E27</f>
        <v>20×350 </v>
      </c>
      <c r="E29" s="108"/>
      <c r="F29" s="108" t="str">
        <f>'[5]存货（  ）抽查盘点表'!G27</f>
        <v>根</v>
      </c>
      <c r="G29" s="111">
        <f>'[5]存货（  ）抽查盘点表'!I27</f>
        <v>0</v>
      </c>
      <c r="H29" s="111">
        <f t="shared" si="0"/>
        <v>0</v>
      </c>
      <c r="I29" s="111">
        <f>'[5]存货（  ）抽查盘点表'!J27</f>
        <v>26.55</v>
      </c>
      <c r="J29" s="115">
        <f>'[5]存货（  ）抽查盘点表'!O27</f>
        <v>0</v>
      </c>
      <c r="K29" s="111">
        <f t="shared" si="1"/>
        <v>0</v>
      </c>
      <c r="L29" s="115">
        <f>'[5]存货（  ）抽查盘点表'!Z27</f>
        <v>0</v>
      </c>
      <c r="M29" s="116">
        <f t="shared" si="2"/>
        <v>-26.55</v>
      </c>
      <c r="N29" s="117">
        <f t="shared" si="3"/>
        <v>-1</v>
      </c>
      <c r="O29" s="118"/>
    </row>
    <row r="30" s="105" customFormat="1" ht="16.5" customHeight="1" spans="1:15">
      <c r="A30" s="108">
        <f>'[5]存货（  ）抽查盘点表'!A28</f>
        <v>23</v>
      </c>
      <c r="B30" s="109" t="str">
        <f>'[5]存货（  ）抽查盘点表'!B28</f>
        <v>1502010059</v>
      </c>
      <c r="C30" s="108" t="str">
        <f>'[5]存货（  ）抽查盘点表'!D28</f>
        <v>飞溅铲</v>
      </c>
      <c r="D30" s="110"/>
      <c r="E30" s="108"/>
      <c r="F30" s="108" t="str">
        <f>'[5]存货（  ）抽查盘点表'!G28</f>
        <v>个</v>
      </c>
      <c r="G30" s="111">
        <f>'[5]存货（  ）抽查盘点表'!I28</f>
        <v>1</v>
      </c>
      <c r="H30" s="111">
        <f t="shared" si="0"/>
        <v>1168.14</v>
      </c>
      <c r="I30" s="111">
        <f>'[5]存货（  ）抽查盘点表'!J28</f>
        <v>1168.14</v>
      </c>
      <c r="J30" s="115">
        <f>'[5]存货（  ）抽查盘点表'!O28</f>
        <v>1</v>
      </c>
      <c r="K30" s="111">
        <f t="shared" si="1"/>
        <v>116.814</v>
      </c>
      <c r="L30" s="115">
        <f>'[5]存货（  ）抽查盘点表'!Z28</f>
        <v>116.814</v>
      </c>
      <c r="M30" s="116">
        <f t="shared" si="2"/>
        <v>-1051.326</v>
      </c>
      <c r="N30" s="117">
        <f t="shared" si="3"/>
        <v>-0.9</v>
      </c>
      <c r="O30" s="118"/>
    </row>
    <row r="31" s="105" customFormat="1" ht="16.5" customHeight="1" spans="1:15">
      <c r="A31" s="108">
        <f>'[5]存货（  ）抽查盘点表'!A29</f>
        <v>24</v>
      </c>
      <c r="B31" s="109" t="str">
        <f>'[5]存货（  ）抽查盘点表'!B29</f>
        <v>1710980004</v>
      </c>
      <c r="C31" s="108" t="str">
        <f>'[5]存货（  ）抽查盘点表'!D29</f>
        <v>木工开孔器</v>
      </c>
      <c r="D31" s="110" t="str">
        <f>'[5]存货（  ）抽查盘点表'!E29</f>
        <v>Φ100</v>
      </c>
      <c r="E31" s="108"/>
      <c r="F31" s="108" t="str">
        <f>'[5]存货（  ）抽查盘点表'!G29</f>
        <v>个</v>
      </c>
      <c r="G31" s="111">
        <f>'[5]存货（  ）抽查盘点表'!I29</f>
        <v>1</v>
      </c>
      <c r="H31" s="111">
        <f t="shared" si="0"/>
        <v>16.81</v>
      </c>
      <c r="I31" s="111">
        <f>'[5]存货（  ）抽查盘点表'!J29</f>
        <v>16.81</v>
      </c>
      <c r="J31" s="115">
        <f>'[5]存货（  ）抽查盘点表'!O29</f>
        <v>1</v>
      </c>
      <c r="K31" s="111">
        <f t="shared" si="1"/>
        <v>1.681</v>
      </c>
      <c r="L31" s="115">
        <f>'[5]存货（  ）抽查盘点表'!Z29</f>
        <v>1.681</v>
      </c>
      <c r="M31" s="116">
        <f t="shared" si="2"/>
        <v>-15.129</v>
      </c>
      <c r="N31" s="117">
        <f t="shared" si="3"/>
        <v>-0.9</v>
      </c>
      <c r="O31" s="118"/>
    </row>
    <row r="32" s="105" customFormat="1" ht="16.5" customHeight="1" spans="1:15">
      <c r="A32" s="108">
        <f>'[5]存货（  ）抽查盘点表'!A30</f>
        <v>25</v>
      </c>
      <c r="B32" s="109" t="str">
        <f>'[5]存货（  ）抽查盘点表'!B30</f>
        <v>1720030103</v>
      </c>
      <c r="C32" s="108" t="str">
        <f>'[5]存货（  ）抽查盘点表'!D30</f>
        <v>锁边机</v>
      </c>
      <c r="D32" s="110"/>
      <c r="E32" s="108"/>
      <c r="F32" s="108" t="str">
        <f>'[5]存货（  ）抽查盘点表'!G30</f>
        <v>台</v>
      </c>
      <c r="G32" s="111">
        <f>'[5]存货（  ）抽查盘点表'!I30</f>
        <v>1</v>
      </c>
      <c r="H32" s="111">
        <f t="shared" si="0"/>
        <v>3681.42</v>
      </c>
      <c r="I32" s="111">
        <f>'[5]存货（  ）抽查盘点表'!J30</f>
        <v>3681.42</v>
      </c>
      <c r="J32" s="115">
        <f>'[5]存货（  ）抽查盘点表'!O30</f>
        <v>1</v>
      </c>
      <c r="K32" s="111">
        <f t="shared" si="1"/>
        <v>368.142</v>
      </c>
      <c r="L32" s="115">
        <f>'[5]存货（  ）抽查盘点表'!Z30</f>
        <v>368.142</v>
      </c>
      <c r="M32" s="116">
        <f t="shared" si="2"/>
        <v>-3313.278</v>
      </c>
      <c r="N32" s="117">
        <f t="shared" si="3"/>
        <v>-0.9</v>
      </c>
      <c r="O32" s="118"/>
    </row>
    <row r="33" s="105" customFormat="1" ht="16.5" customHeight="1" spans="1:15">
      <c r="A33" s="108">
        <f>'[5]存货（  ）抽查盘点表'!A31</f>
        <v>26</v>
      </c>
      <c r="B33" s="109" t="str">
        <f>'[5]存货（  ）抽查盘点表'!B31</f>
        <v>1720030111</v>
      </c>
      <c r="C33" s="108" t="str">
        <f>'[5]存货（  ）抽查盘点表'!D31</f>
        <v>不锈钢合页</v>
      </c>
      <c r="D33" s="110" t="str">
        <f>'[5]存货（  ）抽查盘点表'!E31</f>
        <v>100</v>
      </c>
      <c r="E33" s="108"/>
      <c r="F33" s="108" t="str">
        <f>'[5]存货（  ）抽查盘点表'!G31</f>
        <v>个</v>
      </c>
      <c r="G33" s="111">
        <f>'[5]存货（  ）抽查盘点表'!I31</f>
        <v>0</v>
      </c>
      <c r="H33" s="111">
        <f t="shared" si="0"/>
        <v>0</v>
      </c>
      <c r="I33" s="111">
        <f>'[5]存货（  ）抽查盘点表'!J31</f>
        <v>113.09</v>
      </c>
      <c r="J33" s="115">
        <f>'[5]存货（  ）抽查盘点表'!O31</f>
        <v>0</v>
      </c>
      <c r="K33" s="111">
        <f t="shared" si="1"/>
        <v>0</v>
      </c>
      <c r="L33" s="115">
        <f>'[5]存货（  ）抽查盘点表'!Z31</f>
        <v>0</v>
      </c>
      <c r="M33" s="116">
        <f t="shared" si="2"/>
        <v>-113.09</v>
      </c>
      <c r="N33" s="117">
        <f t="shared" si="3"/>
        <v>-1</v>
      </c>
      <c r="O33" s="118"/>
    </row>
    <row r="34" s="105" customFormat="1" ht="16.5" customHeight="1" spans="1:15">
      <c r="A34" s="108">
        <f>'[5]存货（  ）抽查盘点表'!A32</f>
        <v>27</v>
      </c>
      <c r="B34" s="109" t="str">
        <f>'[5]存货（  ）抽查盘点表'!B32</f>
        <v>1760011710</v>
      </c>
      <c r="C34" s="108" t="str">
        <f>'[5]存货（  ）抽查盘点表'!D32</f>
        <v>内丝接头</v>
      </c>
      <c r="D34" s="110" t="str">
        <f>'[5]存货（  ）抽查盘点表'!E32</f>
        <v>DN25</v>
      </c>
      <c r="E34" s="108"/>
      <c r="F34" s="108" t="str">
        <f>'[5]存货（  ）抽查盘点表'!G32</f>
        <v>个</v>
      </c>
      <c r="G34" s="111">
        <f>'[5]存货（  ）抽查盘点表'!I32</f>
        <v>0</v>
      </c>
      <c r="H34" s="111">
        <f t="shared" si="0"/>
        <v>0</v>
      </c>
      <c r="I34" s="111">
        <f>'[5]存货（  ）抽查盘点表'!J32</f>
        <v>141.59</v>
      </c>
      <c r="J34" s="115">
        <f>'[5]存货（  ）抽查盘点表'!O32</f>
        <v>0</v>
      </c>
      <c r="K34" s="111">
        <f t="shared" si="1"/>
        <v>0</v>
      </c>
      <c r="L34" s="115">
        <f>'[5]存货（  ）抽查盘点表'!Z32</f>
        <v>0</v>
      </c>
      <c r="M34" s="116">
        <f t="shared" si="2"/>
        <v>-141.59</v>
      </c>
      <c r="N34" s="117">
        <f t="shared" si="3"/>
        <v>-1</v>
      </c>
      <c r="O34" s="118"/>
    </row>
    <row r="35" s="105" customFormat="1" ht="16.5" customHeight="1" spans="1:15">
      <c r="A35" s="108">
        <f>'[5]存货（  ）抽查盘点表'!A33</f>
        <v>28</v>
      </c>
      <c r="B35" s="109" t="str">
        <f>'[5]存货（  ）抽查盘点表'!B33</f>
        <v>01010006</v>
      </c>
      <c r="C35" s="108" t="str">
        <f>'[5]存货（  ）抽查盘点表'!D33</f>
        <v>水泥</v>
      </c>
      <c r="D35" s="110"/>
      <c r="E35" s="108"/>
      <c r="F35" s="108" t="str">
        <f>'[5]存货（  ）抽查盘点表'!G33</f>
        <v>公斤（千克）</v>
      </c>
      <c r="G35" s="111">
        <f>'[5]存货（  ）抽查盘点表'!I33</f>
        <v>800</v>
      </c>
      <c r="H35" s="111">
        <f t="shared" si="0"/>
        <v>0.5652875</v>
      </c>
      <c r="I35" s="111">
        <f>'[5]存货（  ）抽查盘点表'!J33</f>
        <v>452.23</v>
      </c>
      <c r="J35" s="115">
        <f>'[5]存货（  ）抽查盘点表'!O33</f>
        <v>0</v>
      </c>
      <c r="K35" s="111">
        <f t="shared" si="1"/>
        <v>0</v>
      </c>
      <c r="L35" s="115">
        <f>'[5]存货（  ）抽查盘点表'!Z33</f>
        <v>0</v>
      </c>
      <c r="M35" s="116">
        <f t="shared" si="2"/>
        <v>-452.23</v>
      </c>
      <c r="N35" s="117">
        <f t="shared" si="3"/>
        <v>-1</v>
      </c>
      <c r="O35" s="118"/>
    </row>
    <row r="36" s="105" customFormat="1" ht="16.5" customHeight="1" spans="1:15">
      <c r="A36" s="108">
        <f>'[5]存货（  ）抽查盘点表'!A34</f>
        <v>29</v>
      </c>
      <c r="B36" s="109" t="str">
        <f>'[5]存货（  ）抽查盘点表'!B34</f>
        <v>01040251</v>
      </c>
      <c r="C36" s="108" t="str">
        <f>'[5]存货（  ）抽查盘点表'!D34</f>
        <v>蒸压混泥土专用粘结剂</v>
      </c>
      <c r="D36" s="110"/>
      <c r="E36" s="108"/>
      <c r="F36" s="108" t="str">
        <f>'[5]存货（  ）抽查盘点表'!G34</f>
        <v>公斤（千克）</v>
      </c>
      <c r="G36" s="111">
        <f>'[5]存货（  ）抽查盘点表'!I34</f>
        <v>25</v>
      </c>
      <c r="H36" s="111">
        <f t="shared" si="0"/>
        <v>0.9752</v>
      </c>
      <c r="I36" s="111">
        <f>'[5]存货（  ）抽查盘点表'!J34</f>
        <v>24.38</v>
      </c>
      <c r="J36" s="115">
        <f>'[5]存货（  ）抽查盘点表'!O34</f>
        <v>0</v>
      </c>
      <c r="K36" s="111">
        <f t="shared" si="1"/>
        <v>0</v>
      </c>
      <c r="L36" s="115">
        <f>'[5]存货（  ）抽查盘点表'!Z34</f>
        <v>0</v>
      </c>
      <c r="M36" s="116">
        <f t="shared" si="2"/>
        <v>-24.38</v>
      </c>
      <c r="N36" s="117">
        <f t="shared" si="3"/>
        <v>-1</v>
      </c>
      <c r="O36" s="118"/>
    </row>
    <row r="37" s="105" customFormat="1" ht="16.5" customHeight="1" spans="1:15">
      <c r="A37" s="108">
        <f>'[5]存货（  ）抽查盘点表'!A35</f>
        <v>30</v>
      </c>
      <c r="B37" s="109" t="str">
        <f>'[5]存货（  ）抽查盘点表'!B35</f>
        <v>02020001</v>
      </c>
      <c r="C37" s="108" t="str">
        <f>'[5]存货（  ）抽查盘点表'!D35</f>
        <v>双钢化夹胶玻璃</v>
      </c>
      <c r="D37" s="110" t="str">
        <f>'[5]存货（  ）抽查盘点表'!E35</f>
        <v>6+6</v>
      </c>
      <c r="E37" s="108"/>
      <c r="F37" s="108" t="str">
        <f>'[5]存货（  ）抽查盘点表'!G35</f>
        <v>平方米</v>
      </c>
      <c r="G37" s="111">
        <f>'[5]存货（  ）抽查盘点表'!I35</f>
        <v>173.44</v>
      </c>
      <c r="H37" s="111">
        <f t="shared" si="0"/>
        <v>85.25588099631</v>
      </c>
      <c r="I37" s="111">
        <f>'[5]存货（  ）抽查盘点表'!J35</f>
        <v>14786.78</v>
      </c>
      <c r="J37" s="115">
        <f>'[5]存货（  ）抽查盘点表'!O35</f>
        <v>173.44</v>
      </c>
      <c r="K37" s="111">
        <f t="shared" si="1"/>
        <v>8.5255881</v>
      </c>
      <c r="L37" s="115">
        <f>'[5]存货（  ）抽查盘点表'!Z35</f>
        <v>1478.678000064</v>
      </c>
      <c r="M37" s="116">
        <f t="shared" si="2"/>
        <v>-13308.101999936</v>
      </c>
      <c r="N37" s="117">
        <f t="shared" si="3"/>
        <v>-0.899999999995672</v>
      </c>
      <c r="O37" s="118"/>
    </row>
    <row r="38" s="105" customFormat="1" ht="16.5" customHeight="1" spans="1:15">
      <c r="A38" s="108">
        <f>'[5]存货（  ）抽查盘点表'!A36</f>
        <v>31</v>
      </c>
      <c r="B38" s="109" t="str">
        <f>'[5]存货（  ）抽查盘点表'!B36</f>
        <v>02020002</v>
      </c>
      <c r="C38" s="108" t="str">
        <f>'[5]存货（  ）抽查盘点表'!D36</f>
        <v>防弹玻璃</v>
      </c>
      <c r="D38" s="110" t="str">
        <f>'[5]存货（  ）抽查盘点表'!E36</f>
        <v>喷砂房使用</v>
      </c>
      <c r="E38" s="108"/>
      <c r="F38" s="108" t="str">
        <f>'[5]存货（  ）抽查盘点表'!G36</f>
        <v>块</v>
      </c>
      <c r="G38" s="111">
        <f>'[5]存货（  ）抽查盘点表'!I36</f>
        <v>9</v>
      </c>
      <c r="H38" s="111">
        <f t="shared" si="0"/>
        <v>19.4688888888889</v>
      </c>
      <c r="I38" s="111">
        <f>'[5]存货（  ）抽查盘点表'!J36</f>
        <v>175.22</v>
      </c>
      <c r="J38" s="115">
        <f>'[5]存货（  ）抽查盘点表'!O36</f>
        <v>9</v>
      </c>
      <c r="K38" s="111">
        <f t="shared" si="1"/>
        <v>1.9468889</v>
      </c>
      <c r="L38" s="115">
        <f>'[5]存货（  ）抽查盘点表'!Z36</f>
        <v>17.5220001</v>
      </c>
      <c r="M38" s="116">
        <f t="shared" si="2"/>
        <v>-157.6979999</v>
      </c>
      <c r="N38" s="117">
        <f t="shared" si="3"/>
        <v>-0.899999999429289</v>
      </c>
      <c r="O38" s="118"/>
    </row>
    <row r="39" s="105" customFormat="1" ht="16.5" customHeight="1" spans="1:15">
      <c r="A39" s="108">
        <f>'[5]存货（  ）抽查盘点表'!A37</f>
        <v>32</v>
      </c>
      <c r="B39" s="109" t="str">
        <f>'[5]存货（  ）抽查盘点表'!B37</f>
        <v>02020003</v>
      </c>
      <c r="C39" s="108" t="str">
        <f>'[5]存货（  ）抽查盘点表'!D37</f>
        <v>钢化玻璃</v>
      </c>
      <c r="D39" s="110"/>
      <c r="E39" s="108"/>
      <c r="F39" s="108" t="str">
        <f>'[5]存货（  ）抽查盘点表'!G37</f>
        <v>平方米</v>
      </c>
      <c r="G39" s="111">
        <f>'[5]存货（  ）抽查盘点表'!I37</f>
        <v>8.14</v>
      </c>
      <c r="H39" s="111">
        <f t="shared" si="0"/>
        <v>272.684275184275</v>
      </c>
      <c r="I39" s="111">
        <f>'[5]存货（  ）抽查盘点表'!J37</f>
        <v>2219.65</v>
      </c>
      <c r="J39" s="115">
        <f>'[5]存货（  ）抽查盘点表'!O37</f>
        <v>8.14</v>
      </c>
      <c r="K39" s="111">
        <f t="shared" si="1"/>
        <v>27.2684275</v>
      </c>
      <c r="L39" s="115">
        <f>'[5]存货（  ）抽查盘点表'!Z37</f>
        <v>221.96499985</v>
      </c>
      <c r="M39" s="116">
        <f t="shared" si="2"/>
        <v>-1997.68500015</v>
      </c>
      <c r="N39" s="117">
        <f t="shared" si="3"/>
        <v>-0.900000000067578</v>
      </c>
      <c r="O39" s="118"/>
    </row>
    <row r="40" s="105" customFormat="1" ht="16.5" customHeight="1" spans="1:15">
      <c r="A40" s="108">
        <f>'[5]存货（  ）抽查盘点表'!A38</f>
        <v>33</v>
      </c>
      <c r="B40" s="109" t="str">
        <f>'[5]存货（  ）抽查盘点表'!B38</f>
        <v>0302010001</v>
      </c>
      <c r="C40" s="108" t="str">
        <f>'[5]存货（  ）抽查盘点表'!D38</f>
        <v>瓷砖</v>
      </c>
      <c r="D40" s="110" t="str">
        <f>'[5]存货（  ）抽查盘点表'!E38</f>
        <v>300*300</v>
      </c>
      <c r="E40" s="108"/>
      <c r="F40" s="108" t="str">
        <f>'[5]存货（  ）抽查盘点表'!G38</f>
        <v>件</v>
      </c>
      <c r="G40" s="111">
        <f>'[5]存货（  ）抽查盘点表'!I38</f>
        <v>424</v>
      </c>
      <c r="H40" s="111">
        <f t="shared" si="0"/>
        <v>6.25568396226415</v>
      </c>
      <c r="I40" s="111">
        <f>'[5]存货（  ）抽查盘点表'!J38</f>
        <v>2652.41</v>
      </c>
      <c r="J40" s="115">
        <f>'[5]存货（  ）抽查盘点表'!O38</f>
        <v>360</v>
      </c>
      <c r="K40" s="111">
        <f t="shared" si="1"/>
        <v>0.6255684</v>
      </c>
      <c r="L40" s="115">
        <f>'[5]存货（  ）抽查盘点表'!Z38</f>
        <v>225.204624</v>
      </c>
      <c r="M40" s="116">
        <f t="shared" si="2"/>
        <v>-2427.205376</v>
      </c>
      <c r="N40" s="117">
        <f t="shared" si="3"/>
        <v>-0.915094339110469</v>
      </c>
      <c r="O40" s="118"/>
    </row>
    <row r="41" s="105" customFormat="1" ht="16.5" customHeight="1" spans="1:15">
      <c r="A41" s="108">
        <f>'[5]存货（  ）抽查盘点表'!A39</f>
        <v>34</v>
      </c>
      <c r="B41" s="109" t="str">
        <f>'[5]存货（  ）抽查盘点表'!B39</f>
        <v>0302010002</v>
      </c>
      <c r="C41" s="108" t="str">
        <f>'[5]存货（  ）抽查盘点表'!D39</f>
        <v>瓷砖</v>
      </c>
      <c r="D41" s="110" t="str">
        <f>'[5]存货（  ）抽查盘点表'!E39</f>
        <v>300*600</v>
      </c>
      <c r="E41" s="108"/>
      <c r="F41" s="108" t="str">
        <f>'[5]存货（  ）抽查盘点表'!G39</f>
        <v>件</v>
      </c>
      <c r="G41" s="111">
        <f>'[5]存货（  ）抽查盘点表'!I39</f>
        <v>357</v>
      </c>
      <c r="H41" s="111">
        <f t="shared" si="0"/>
        <v>13.8538655462185</v>
      </c>
      <c r="I41" s="111">
        <f>'[5]存货（  ）抽查盘点表'!J39</f>
        <v>4945.83</v>
      </c>
      <c r="J41" s="115">
        <f>'[5]存货（  ）抽查盘点表'!O39</f>
        <v>357</v>
      </c>
      <c r="K41" s="111">
        <f t="shared" si="1"/>
        <v>1.3853866</v>
      </c>
      <c r="L41" s="115">
        <f>'[5]存货（  ）抽查盘点表'!Z39</f>
        <v>494.5830162</v>
      </c>
      <c r="M41" s="116">
        <f t="shared" si="2"/>
        <v>-4451.2469838</v>
      </c>
      <c r="N41" s="117">
        <f t="shared" si="3"/>
        <v>-0.899999996724513</v>
      </c>
      <c r="O41" s="118"/>
    </row>
    <row r="42" s="105" customFormat="1" ht="16.5" customHeight="1" spans="1:15">
      <c r="A42" s="108">
        <f>'[5]存货（  ）抽查盘点表'!A40</f>
        <v>35</v>
      </c>
      <c r="B42" s="109" t="str">
        <f>'[5]存货（  ）抽查盘点表'!B40</f>
        <v>0302010005</v>
      </c>
      <c r="C42" s="108" t="str">
        <f>'[5]存货（  ）抽查盘点表'!D40</f>
        <v>瓷砖</v>
      </c>
      <c r="D42" s="110" t="str">
        <f>'[5]存货（  ）抽查盘点表'!E40</f>
        <v>800*800</v>
      </c>
      <c r="E42" s="108"/>
      <c r="F42" s="108" t="str">
        <f>'[5]存货（  ）抽查盘点表'!G40</f>
        <v>件</v>
      </c>
      <c r="G42" s="111">
        <f>'[5]存货（  ）抽查盘点表'!I40</f>
        <v>158</v>
      </c>
      <c r="H42" s="111">
        <f t="shared" si="0"/>
        <v>51.4073417721519</v>
      </c>
      <c r="I42" s="111">
        <f>'[5]存货（  ）抽查盘点表'!J40</f>
        <v>8122.36</v>
      </c>
      <c r="J42" s="115">
        <f>'[5]存货（  ）抽查盘点表'!O40</f>
        <v>158</v>
      </c>
      <c r="K42" s="111">
        <f t="shared" si="1"/>
        <v>5.1407342</v>
      </c>
      <c r="L42" s="115">
        <f>'[5]存货（  ）抽查盘点表'!Z40</f>
        <v>812.2360036</v>
      </c>
      <c r="M42" s="116">
        <f t="shared" si="2"/>
        <v>-7310.1239964</v>
      </c>
      <c r="N42" s="117">
        <f t="shared" si="3"/>
        <v>-0.899999999556779</v>
      </c>
      <c r="O42" s="118"/>
    </row>
    <row r="43" s="105" customFormat="1" ht="16.5" customHeight="1" spans="1:15">
      <c r="A43" s="108">
        <f>'[5]存货（  ）抽查盘点表'!A41</f>
        <v>36</v>
      </c>
      <c r="B43" s="109" t="str">
        <f>'[5]存货（  ）抽查盘点表'!B41</f>
        <v>0302010009</v>
      </c>
      <c r="C43" s="108" t="str">
        <f>'[5]存货（  ）抽查盘点表'!D41</f>
        <v>瓷砖</v>
      </c>
      <c r="D43" s="110" t="str">
        <f>'[5]存货（  ）抽查盘点表'!E41</f>
        <v>600*600</v>
      </c>
      <c r="E43" s="108"/>
      <c r="F43" s="108" t="str">
        <f>'[5]存货（  ）抽查盘点表'!G41</f>
        <v>件</v>
      </c>
      <c r="G43" s="111">
        <f>'[5]存货（  ）抽查盘点表'!I41</f>
        <v>6</v>
      </c>
      <c r="H43" s="111">
        <f t="shared" si="0"/>
        <v>122.35</v>
      </c>
      <c r="I43" s="111">
        <f>'[5]存货（  ）抽查盘点表'!J41</f>
        <v>734.1</v>
      </c>
      <c r="J43" s="115">
        <f>'[5]存货（  ）抽查盘点表'!O41</f>
        <v>6</v>
      </c>
      <c r="K43" s="111">
        <f t="shared" si="1"/>
        <v>12.235</v>
      </c>
      <c r="L43" s="115">
        <f>'[5]存货（  ）抽查盘点表'!Z41</f>
        <v>73.41</v>
      </c>
      <c r="M43" s="116">
        <f t="shared" si="2"/>
        <v>-660.69</v>
      </c>
      <c r="N43" s="117">
        <f t="shared" si="3"/>
        <v>-0.9</v>
      </c>
      <c r="O43" s="118"/>
    </row>
    <row r="44" s="105" customFormat="1" ht="16.5" customHeight="1" spans="1:15">
      <c r="A44" s="108">
        <f>'[5]存货（  ）抽查盘点表'!A42</f>
        <v>37</v>
      </c>
      <c r="B44" s="109" t="str">
        <f>'[5]存货（  ）抽查盘点表'!B42</f>
        <v>0302010011</v>
      </c>
      <c r="C44" s="108" t="str">
        <f>'[5]存货（  ）抽查盘点表'!D42</f>
        <v>瓷砖</v>
      </c>
      <c r="D44" s="110" t="str">
        <f>'[5]存货（  ）抽查盘点表'!E42</f>
        <v>450*300</v>
      </c>
      <c r="E44" s="108"/>
      <c r="F44" s="108" t="str">
        <f>'[5]存货（  ）抽查盘点表'!G42</f>
        <v>件</v>
      </c>
      <c r="G44" s="111">
        <f>'[5]存货（  ）抽查盘点表'!I42</f>
        <v>101</v>
      </c>
      <c r="H44" s="111">
        <f t="shared" si="0"/>
        <v>8</v>
      </c>
      <c r="I44" s="111">
        <f>'[5]存货（  ）抽查盘点表'!J42</f>
        <v>808</v>
      </c>
      <c r="J44" s="115">
        <f>'[5]存货（  ）抽查盘点表'!O42</f>
        <v>0</v>
      </c>
      <c r="K44" s="111">
        <f t="shared" si="1"/>
        <v>0</v>
      </c>
      <c r="L44" s="115">
        <f>'[5]存货（  ）抽查盘点表'!Z42</f>
        <v>0</v>
      </c>
      <c r="M44" s="116">
        <f t="shared" si="2"/>
        <v>-808</v>
      </c>
      <c r="N44" s="117">
        <f t="shared" si="3"/>
        <v>-1</v>
      </c>
      <c r="O44" s="118"/>
    </row>
    <row r="45" s="105" customFormat="1" ht="16.5" customHeight="1" spans="1:15">
      <c r="A45" s="108">
        <f>'[5]存货（  ）抽查盘点表'!A43</f>
        <v>38</v>
      </c>
      <c r="B45" s="109" t="str">
        <f>'[5]存货（  ）抽查盘点表'!B43</f>
        <v>0303010017</v>
      </c>
      <c r="C45" s="108" t="str">
        <f>'[5]存货（  ）抽查盘点表'!D43</f>
        <v>岩棉板</v>
      </c>
      <c r="D45" s="110" t="str">
        <f>'[5]存货（  ）抽查盘点表'!E43</f>
        <v>100mm</v>
      </c>
      <c r="E45" s="108"/>
      <c r="F45" s="108" t="str">
        <f>'[5]存货（  ）抽查盘点表'!G43</f>
        <v>平方米</v>
      </c>
      <c r="G45" s="111">
        <f>'[5]存货（  ）抽查盘点表'!I43</f>
        <v>227.52</v>
      </c>
      <c r="H45" s="111">
        <f t="shared" si="0"/>
        <v>21.2389240506329</v>
      </c>
      <c r="I45" s="111">
        <f>'[5]存货（  ）抽查盘点表'!J43</f>
        <v>4832.28</v>
      </c>
      <c r="J45" s="115">
        <f>'[5]存货（  ）抽查盘点表'!O43</f>
        <v>227.52</v>
      </c>
      <c r="K45" s="111">
        <f t="shared" si="1"/>
        <v>2.1238924</v>
      </c>
      <c r="L45" s="115">
        <f>'[5]存货（  ）抽查盘点表'!Z43</f>
        <v>483.227998848</v>
      </c>
      <c r="M45" s="116">
        <f t="shared" si="2"/>
        <v>-4349.052001152</v>
      </c>
      <c r="N45" s="117">
        <f t="shared" si="3"/>
        <v>-0.900000000238397</v>
      </c>
      <c r="O45" s="118"/>
    </row>
    <row r="46" s="105" customFormat="1" ht="16.5" customHeight="1" spans="1:15">
      <c r="A46" s="108">
        <f>'[5]存货（  ）抽查盘点表'!A44</f>
        <v>39</v>
      </c>
      <c r="B46" s="109" t="str">
        <f>'[5]存货（  ）抽查盘点表'!B44</f>
        <v>0303010019</v>
      </c>
      <c r="C46" s="108" t="str">
        <f>'[5]存货（  ）抽查盘点表'!D44</f>
        <v>岩棉</v>
      </c>
      <c r="D46" s="110" t="str">
        <f>'[5]存货（  ）抽查盘点表'!E44</f>
        <v>150mm</v>
      </c>
      <c r="E46" s="108"/>
      <c r="F46" s="108" t="str">
        <f>'[5]存货（  ）抽查盘点表'!G44</f>
        <v>平方米</v>
      </c>
      <c r="G46" s="111">
        <f>'[5]存货（  ）抽查盘点表'!I44</f>
        <v>43.2</v>
      </c>
      <c r="H46" s="111">
        <f t="shared" si="0"/>
        <v>35.8958333333333</v>
      </c>
      <c r="I46" s="111">
        <f>'[5]存货（  ）抽查盘点表'!J44</f>
        <v>1550.7</v>
      </c>
      <c r="J46" s="115">
        <f>'[5]存货（  ）抽查盘点表'!O44</f>
        <v>43.2</v>
      </c>
      <c r="K46" s="111">
        <f t="shared" si="1"/>
        <v>3.5895833</v>
      </c>
      <c r="L46" s="115">
        <f>'[5]存货（  ）抽查盘点表'!Z44</f>
        <v>155.06999856</v>
      </c>
      <c r="M46" s="116">
        <f t="shared" si="2"/>
        <v>-1395.63000144</v>
      </c>
      <c r="N46" s="117">
        <f t="shared" si="3"/>
        <v>-0.900000000928613</v>
      </c>
      <c r="O46" s="118"/>
    </row>
    <row r="47" s="105" customFormat="1" ht="16.5" customHeight="1" spans="1:15">
      <c r="A47" s="108">
        <f>'[5]存货（  ）抽查盘点表'!A45</f>
        <v>40</v>
      </c>
      <c r="B47" s="109" t="str">
        <f>'[5]存货（  ）抽查盘点表'!B45</f>
        <v>0303040001</v>
      </c>
      <c r="C47" s="108" t="str">
        <f>'[5]存货（  ）抽查盘点表'!D45</f>
        <v>无纺布</v>
      </c>
      <c r="D47" s="110"/>
      <c r="E47" s="108"/>
      <c r="F47" s="108" t="str">
        <f>'[5]存货（  ）抽查盘点表'!G45</f>
        <v>平方米</v>
      </c>
      <c r="G47" s="111">
        <f>'[5]存货（  ）抽查盘点表'!I45</f>
        <v>640</v>
      </c>
      <c r="H47" s="111">
        <f t="shared" si="0"/>
        <v>3.795125</v>
      </c>
      <c r="I47" s="111">
        <f>'[5]存货（  ）抽查盘点表'!J45</f>
        <v>2428.88</v>
      </c>
      <c r="J47" s="115">
        <f>'[5]存货（  ）抽查盘点表'!O45</f>
        <v>0</v>
      </c>
      <c r="K47" s="111">
        <f t="shared" si="1"/>
        <v>0</v>
      </c>
      <c r="L47" s="115">
        <f>'[5]存货（  ）抽查盘点表'!Z45</f>
        <v>0</v>
      </c>
      <c r="M47" s="116">
        <f t="shared" si="2"/>
        <v>-2428.88</v>
      </c>
      <c r="N47" s="117">
        <f t="shared" si="3"/>
        <v>-1</v>
      </c>
      <c r="O47" s="118"/>
    </row>
    <row r="48" s="105" customFormat="1" ht="16.5" customHeight="1" spans="1:15">
      <c r="A48" s="108">
        <f>'[5]存货（  ）抽查盘点表'!A46</f>
        <v>41</v>
      </c>
      <c r="B48" s="109" t="str">
        <f>'[5]存货（  ）抽查盘点表'!B46</f>
        <v>0305020033</v>
      </c>
      <c r="C48" s="108" t="str">
        <f>'[5]存货（  ）抽查盘点表'!D46</f>
        <v>泡沫板</v>
      </c>
      <c r="D48" s="110"/>
      <c r="E48" s="108"/>
      <c r="F48" s="108" t="str">
        <f>'[5]存货（  ）抽查盘点表'!G46</f>
        <v>张</v>
      </c>
      <c r="G48" s="111">
        <f>'[5]存货（  ）抽查盘点表'!I46</f>
        <v>35</v>
      </c>
      <c r="H48" s="111">
        <f t="shared" si="0"/>
        <v>1.07342857142857</v>
      </c>
      <c r="I48" s="111">
        <f>'[5]存货（  ）抽查盘点表'!J46</f>
        <v>37.57</v>
      </c>
      <c r="J48" s="115">
        <f>'[5]存货（  ）抽查盘点表'!O46</f>
        <v>0</v>
      </c>
      <c r="K48" s="111">
        <f t="shared" si="1"/>
        <v>0</v>
      </c>
      <c r="L48" s="115">
        <f>'[5]存货（  ）抽查盘点表'!Z46</f>
        <v>0</v>
      </c>
      <c r="M48" s="116">
        <f t="shared" si="2"/>
        <v>-37.57</v>
      </c>
      <c r="N48" s="117">
        <f t="shared" si="3"/>
        <v>-1</v>
      </c>
      <c r="O48" s="118"/>
    </row>
    <row r="49" s="105" customFormat="1" ht="16.5" customHeight="1" spans="1:15">
      <c r="A49" s="108">
        <f>'[5]存货（  ）抽查盘点表'!A47</f>
        <v>42</v>
      </c>
      <c r="B49" s="109" t="str">
        <f>'[5]存货（  ）抽查盘点表'!B47</f>
        <v>0306020001</v>
      </c>
      <c r="C49" s="108" t="str">
        <f>'[5]存货（  ）抽查盘点表'!D47</f>
        <v>金属铝箔防水卷材</v>
      </c>
      <c r="D49" s="110" t="str">
        <f>'[5]存货（  ）抽查盘点表'!E47</f>
        <v>δ=3mm</v>
      </c>
      <c r="E49" s="108"/>
      <c r="F49" s="108" t="str">
        <f>'[5]存货（  ）抽查盘点表'!G47</f>
        <v>平方米</v>
      </c>
      <c r="G49" s="111">
        <f>'[5]存货（  ）抽查盘点表'!I47</f>
        <v>80</v>
      </c>
      <c r="H49" s="111">
        <f t="shared" si="0"/>
        <v>3.00875</v>
      </c>
      <c r="I49" s="111">
        <f>'[5]存货（  ）抽查盘点表'!J47</f>
        <v>240.7</v>
      </c>
      <c r="J49" s="115">
        <f>'[5]存货（  ）抽查盘点表'!O47</f>
        <v>80</v>
      </c>
      <c r="K49" s="111">
        <f t="shared" si="1"/>
        <v>0.300875</v>
      </c>
      <c r="L49" s="115">
        <f>'[5]存货（  ）抽查盘点表'!Z47</f>
        <v>24.07</v>
      </c>
      <c r="M49" s="116">
        <f t="shared" si="2"/>
        <v>-216.63</v>
      </c>
      <c r="N49" s="117">
        <f t="shared" si="3"/>
        <v>-0.9</v>
      </c>
      <c r="O49" s="118"/>
    </row>
    <row r="50" s="105" customFormat="1" ht="16.5" customHeight="1" spans="1:15">
      <c r="A50" s="108">
        <f>'[5]存货（  ）抽查盘点表'!A48</f>
        <v>43</v>
      </c>
      <c r="B50" s="109" t="str">
        <f>'[5]存货（  ）抽查盘点表'!B48</f>
        <v>0306030005</v>
      </c>
      <c r="C50" s="108" t="str">
        <f>'[5]存货（  ）抽查盘点表'!D48</f>
        <v>合成橡胶防水卷材</v>
      </c>
      <c r="D50" s="110" t="str">
        <f>'[5]存货（  ）抽查盘点表'!E48</f>
        <v>δ=0.75</v>
      </c>
      <c r="E50" s="108"/>
      <c r="F50" s="108" t="str">
        <f>'[5]存货（  ）抽查盘点表'!G48</f>
        <v>平方米</v>
      </c>
      <c r="G50" s="111">
        <f>'[5]存货（  ）抽查盘点表'!I48</f>
        <v>162.9</v>
      </c>
      <c r="H50" s="111">
        <f t="shared" si="0"/>
        <v>52.2632903621854</v>
      </c>
      <c r="I50" s="111">
        <f>'[5]存货（  ）抽查盘点表'!J48</f>
        <v>8513.69</v>
      </c>
      <c r="J50" s="115">
        <f>'[5]存货（  ）抽查盘点表'!O48</f>
        <v>162.9</v>
      </c>
      <c r="K50" s="111">
        <f t="shared" si="1"/>
        <v>5.226329</v>
      </c>
      <c r="L50" s="115">
        <f>'[5]存货（  ）抽查盘点表'!Z48</f>
        <v>851.3689941</v>
      </c>
      <c r="M50" s="116">
        <f t="shared" si="2"/>
        <v>-7662.3210059</v>
      </c>
      <c r="N50" s="117">
        <f t="shared" si="3"/>
        <v>-0.900000000693001</v>
      </c>
      <c r="O50" s="118"/>
    </row>
    <row r="51" s="105" customFormat="1" ht="16.5" customHeight="1" spans="1:15">
      <c r="A51" s="108">
        <f>'[5]存货（  ）抽查盘点表'!A49</f>
        <v>44</v>
      </c>
      <c r="B51" s="109" t="str">
        <f>'[5]存货（  ）抽查盘点表'!B49</f>
        <v>04040004</v>
      </c>
      <c r="C51" s="108" t="str">
        <f>'[5]存货（  ）抽查盘点表'!D49</f>
        <v>沙子</v>
      </c>
      <c r="D51" s="110"/>
      <c r="E51" s="108"/>
      <c r="F51" s="108" t="str">
        <f>'[5]存货（  ）抽查盘点表'!G49</f>
        <v>公斤（千克）</v>
      </c>
      <c r="G51" s="111">
        <f>'[5]存货（  ）抽查盘点表'!I49</f>
        <v>0</v>
      </c>
      <c r="H51" s="111">
        <f t="shared" si="0"/>
        <v>0</v>
      </c>
      <c r="I51" s="111">
        <f>'[5]存货（  ）抽查盘点表'!J49</f>
        <v>43.87</v>
      </c>
      <c r="J51" s="115">
        <f>'[5]存货（  ）抽查盘点表'!O49</f>
        <v>0</v>
      </c>
      <c r="K51" s="111">
        <f t="shared" si="1"/>
        <v>0</v>
      </c>
      <c r="L51" s="115">
        <f>'[5]存货（  ）抽查盘点表'!Z49</f>
        <v>0</v>
      </c>
      <c r="M51" s="116">
        <f t="shared" si="2"/>
        <v>-43.87</v>
      </c>
      <c r="N51" s="117">
        <f t="shared" si="3"/>
        <v>-1</v>
      </c>
      <c r="O51" s="118"/>
    </row>
    <row r="52" s="105" customFormat="1" ht="16.5" customHeight="1" spans="1:15">
      <c r="A52" s="108">
        <f>'[5]存货（  ）抽查盘点表'!A50</f>
        <v>45</v>
      </c>
      <c r="B52" s="109" t="str">
        <f>'[5]存货（  ）抽查盘点表'!B50</f>
        <v>0502010004</v>
      </c>
      <c r="C52" s="108" t="str">
        <f>'[5]存货（  ）抽查盘点表'!D50</f>
        <v>五合板</v>
      </c>
      <c r="D52" s="110"/>
      <c r="E52" s="108"/>
      <c r="F52" s="108" t="str">
        <f>'[5]存货（  ）抽查盘点表'!G50</f>
        <v>件</v>
      </c>
      <c r="G52" s="111">
        <f>'[5]存货（  ）抽查盘点表'!I50</f>
        <v>61</v>
      </c>
      <c r="H52" s="111">
        <f t="shared" si="0"/>
        <v>36.752131147541</v>
      </c>
      <c r="I52" s="111">
        <f>'[5]存货（  ）抽查盘点表'!J50</f>
        <v>2241.88</v>
      </c>
      <c r="J52" s="115">
        <f>'[5]存货（  ）抽查盘点表'!O50</f>
        <v>14</v>
      </c>
      <c r="K52" s="111">
        <f t="shared" si="1"/>
        <v>3.6752131</v>
      </c>
      <c r="L52" s="115">
        <f>'[5]存货（  ）抽查盘点表'!Z50</f>
        <v>51.4529834</v>
      </c>
      <c r="M52" s="116">
        <f t="shared" si="2"/>
        <v>-2190.4270166</v>
      </c>
      <c r="N52" s="117">
        <f t="shared" si="3"/>
        <v>-0.977049180420005</v>
      </c>
      <c r="O52" s="118"/>
    </row>
    <row r="53" s="105" customFormat="1" ht="16.5" customHeight="1" spans="1:15">
      <c r="A53" s="108">
        <f>'[5]存货（  ）抽查盘点表'!A51</f>
        <v>46</v>
      </c>
      <c r="B53" s="109" t="str">
        <f>'[5]存货（  ）抽查盘点表'!B51</f>
        <v>05040102</v>
      </c>
      <c r="C53" s="108" t="str">
        <f>'[5]存货（  ）抽查盘点表'!D51</f>
        <v>踢脚线</v>
      </c>
      <c r="D53" s="110"/>
      <c r="E53" s="108"/>
      <c r="F53" s="108" t="str">
        <f>'[5]存货（  ）抽查盘点表'!G51</f>
        <v>米</v>
      </c>
      <c r="G53" s="111">
        <f>'[5]存货（  ）抽查盘点表'!I51</f>
        <v>195</v>
      </c>
      <c r="H53" s="111">
        <f t="shared" si="0"/>
        <v>9.25625641025641</v>
      </c>
      <c r="I53" s="111">
        <f>'[5]存货（  ）抽查盘点表'!J51</f>
        <v>1804.97</v>
      </c>
      <c r="J53" s="115">
        <f>'[5]存货（  ）抽查盘点表'!O51</f>
        <v>195</v>
      </c>
      <c r="K53" s="111">
        <f t="shared" si="1"/>
        <v>0.9256256</v>
      </c>
      <c r="L53" s="115">
        <f>'[5]存货（  ）抽查盘点表'!Z51</f>
        <v>180.496992</v>
      </c>
      <c r="M53" s="116">
        <f t="shared" si="2"/>
        <v>-1624.473008</v>
      </c>
      <c r="N53" s="117">
        <f t="shared" si="3"/>
        <v>-0.900000004432207</v>
      </c>
      <c r="O53" s="118"/>
    </row>
    <row r="54" s="105" customFormat="1" ht="16.5" customHeight="1" spans="1:15">
      <c r="A54" s="108">
        <f>'[5]存货（  ）抽查盘点表'!A52</f>
        <v>47</v>
      </c>
      <c r="B54" s="109" t="str">
        <f>'[5]存货（  ）抽查盘点表'!B52</f>
        <v>0601010001</v>
      </c>
      <c r="C54" s="108" t="str">
        <f>'[5]存货（  ）抽查盘点表'!D52</f>
        <v>H型钢 Q235B</v>
      </c>
      <c r="D54" s="110" t="str">
        <f>'[5]存货（  ）抽查盘点表'!E52</f>
        <v>100*100*6*8</v>
      </c>
      <c r="E54" s="108"/>
      <c r="F54" s="108" t="str">
        <f>'[5]存货（  ）抽查盘点表'!G52</f>
        <v>吨</v>
      </c>
      <c r="G54" s="111">
        <f>'[5]存货（  ）抽查盘点表'!I52</f>
        <v>3.1204</v>
      </c>
      <c r="H54" s="111">
        <f t="shared" si="0"/>
        <v>3865.21920266633</v>
      </c>
      <c r="I54" s="111">
        <f>'[5]存货（  ）抽查盘点表'!J52</f>
        <v>12061.03</v>
      </c>
      <c r="J54" s="115">
        <f>'[5]存货（  ）抽查盘点表'!O52</f>
        <v>3.1204</v>
      </c>
      <c r="K54" s="111">
        <f t="shared" si="1"/>
        <v>2750</v>
      </c>
      <c r="L54" s="115">
        <f>'[5]存货（  ）抽查盘点表'!Z52</f>
        <v>8581.1</v>
      </c>
      <c r="M54" s="116">
        <f t="shared" si="2"/>
        <v>-3479.93</v>
      </c>
      <c r="N54" s="117">
        <f t="shared" si="3"/>
        <v>-0.288526767614375</v>
      </c>
      <c r="O54" s="118"/>
    </row>
    <row r="55" s="105" customFormat="1" ht="16.5" customHeight="1" spans="1:15">
      <c r="A55" s="108">
        <f>'[5]存货（  ）抽查盘点表'!A53</f>
        <v>48</v>
      </c>
      <c r="B55" s="109" t="str">
        <f>'[5]存货（  ）抽查盘点表'!B53</f>
        <v>0601010049</v>
      </c>
      <c r="C55" s="108" t="str">
        <f>'[5]存货（  ）抽查盘点表'!D53</f>
        <v>H型钢 Q235B</v>
      </c>
      <c r="D55" s="110" t="str">
        <f>'[5]存货（  ）抽查盘点表'!E53</f>
        <v>200*100*5.5*8</v>
      </c>
      <c r="E55" s="108"/>
      <c r="F55" s="108" t="str">
        <f>'[5]存货（  ）抽查盘点表'!G53</f>
        <v>吨</v>
      </c>
      <c r="G55" s="111">
        <f>'[5]存货（  ）抽查盘点表'!I53</f>
        <v>0.502</v>
      </c>
      <c r="H55" s="111">
        <f t="shared" si="0"/>
        <v>3810.33864541833</v>
      </c>
      <c r="I55" s="111">
        <f>'[5]存货（  ）抽查盘点表'!J53</f>
        <v>1912.79</v>
      </c>
      <c r="J55" s="115">
        <f>'[5]存货（  ）抽查盘点表'!O53</f>
        <v>0.502</v>
      </c>
      <c r="K55" s="111">
        <f t="shared" si="1"/>
        <v>2750</v>
      </c>
      <c r="L55" s="115">
        <f>'[5]存货（  ）抽查盘点表'!Z53</f>
        <v>1380.5</v>
      </c>
      <c r="M55" s="116">
        <f t="shared" si="2"/>
        <v>-532.29</v>
      </c>
      <c r="N55" s="117">
        <f t="shared" si="3"/>
        <v>-0.278279372016792</v>
      </c>
      <c r="O55" s="118"/>
    </row>
    <row r="56" s="105" customFormat="1" ht="16.5" customHeight="1" spans="1:15">
      <c r="A56" s="108">
        <f>'[5]存货（  ）抽查盘点表'!A54</f>
        <v>49</v>
      </c>
      <c r="B56" s="109" t="str">
        <f>'[5]存货（  ）抽查盘点表'!B54</f>
        <v>0601020053</v>
      </c>
      <c r="C56" s="108" t="str">
        <f>'[5]存货（  ）抽查盘点表'!D54</f>
        <v>H型钢 Q345B</v>
      </c>
      <c r="D56" s="110" t="str">
        <f>'[5]存货（  ）抽查盘点表'!E54</f>
        <v>300*150*6.5*9</v>
      </c>
      <c r="E56" s="108"/>
      <c r="F56" s="108" t="str">
        <f>'[5]存货（  ）抽查盘点表'!G54</f>
        <v>吨</v>
      </c>
      <c r="G56" s="111">
        <f>'[5]存货（  ）抽查盘点表'!I54</f>
        <v>0.441</v>
      </c>
      <c r="H56" s="111">
        <f t="shared" si="0"/>
        <v>0</v>
      </c>
      <c r="I56" s="111">
        <f>'[5]存货（  ）抽查盘点表'!J54</f>
        <v>0</v>
      </c>
      <c r="J56" s="115">
        <f>'[5]存货（  ）抽查盘点表'!O54</f>
        <v>0.441</v>
      </c>
      <c r="K56" s="111">
        <f t="shared" si="1"/>
        <v>2750</v>
      </c>
      <c r="L56" s="115">
        <f>'[5]存货（  ）抽查盘点表'!Z54</f>
        <v>1212.75</v>
      </c>
      <c r="M56" s="116">
        <f t="shared" si="2"/>
        <v>1212.75</v>
      </c>
      <c r="N56" s="117" t="str">
        <f t="shared" si="3"/>
        <v/>
      </c>
      <c r="O56" s="118"/>
    </row>
    <row r="57" s="105" customFormat="1" ht="16.5" customHeight="1" spans="1:15">
      <c r="A57" s="108">
        <f>'[5]存货（  ）抽查盘点表'!A55</f>
        <v>50</v>
      </c>
      <c r="B57" s="109" t="str">
        <f>'[5]存货（  ）抽查盘点表'!B55</f>
        <v>0601030283</v>
      </c>
      <c r="C57" s="108" t="str">
        <f>'[5]存货（  ）抽查盘点表'!D55</f>
        <v>C型钢</v>
      </c>
      <c r="D57" s="110" t="str">
        <f>'[5]存货（  ）抽查盘点表'!E55</f>
        <v>200*75*20*2.5</v>
      </c>
      <c r="E57" s="108"/>
      <c r="F57" s="108" t="str">
        <f>'[5]存货（  ）抽查盘点表'!G55</f>
        <v>吨</v>
      </c>
      <c r="G57" s="111">
        <f>'[5]存货（  ）抽查盘点表'!I55</f>
        <v>0.6593</v>
      </c>
      <c r="H57" s="111">
        <f t="shared" si="0"/>
        <v>3982.29940846352</v>
      </c>
      <c r="I57" s="111">
        <f>'[5]存货（  ）抽查盘点表'!J55</f>
        <v>2625.53</v>
      </c>
      <c r="J57" s="115">
        <f>'[5]存货（  ）抽查盘点表'!O55</f>
        <v>0.6593</v>
      </c>
      <c r="K57" s="111">
        <f t="shared" si="1"/>
        <v>2750</v>
      </c>
      <c r="L57" s="115">
        <f>'[5]存货（  ）抽查盘点表'!Z55</f>
        <v>1813.075</v>
      </c>
      <c r="M57" s="116">
        <f t="shared" si="2"/>
        <v>-812.455</v>
      </c>
      <c r="N57" s="117">
        <f t="shared" si="3"/>
        <v>-0.309444188411483</v>
      </c>
      <c r="O57" s="118"/>
    </row>
    <row r="58" s="105" customFormat="1" ht="16.5" customHeight="1" spans="1:15">
      <c r="A58" s="108">
        <f>'[5]存货（  ）抽查盘点表'!A56</f>
        <v>51</v>
      </c>
      <c r="B58" s="109" t="str">
        <f>'[5]存货（  ）抽查盘点表'!B56</f>
        <v>0602010003</v>
      </c>
      <c r="C58" s="108" t="str">
        <f>'[5]存货（  ）抽查盘点表'!D56</f>
        <v>普通圆钢 Q235B</v>
      </c>
      <c r="D58" s="110" t="str">
        <f>'[5]存货（  ）抽查盘点表'!E56</f>
        <v>φ10</v>
      </c>
      <c r="E58" s="108"/>
      <c r="F58" s="108" t="str">
        <f>'[5]存货（  ）抽查盘点表'!G56</f>
        <v>吨</v>
      </c>
      <c r="G58" s="111">
        <f>'[5]存货（  ）抽查盘点表'!I56</f>
        <v>0.012</v>
      </c>
      <c r="H58" s="111">
        <f t="shared" si="0"/>
        <v>3760.83333333333</v>
      </c>
      <c r="I58" s="111">
        <f>'[5]存货（  ）抽查盘点表'!J56</f>
        <v>45.13</v>
      </c>
      <c r="J58" s="115">
        <f>'[5]存货（  ）抽查盘点表'!O56</f>
        <v>0.012</v>
      </c>
      <c r="K58" s="111">
        <f t="shared" si="1"/>
        <v>2750</v>
      </c>
      <c r="L58" s="115">
        <f>'[5]存货（  ）抽查盘点表'!Z56</f>
        <v>33</v>
      </c>
      <c r="M58" s="116">
        <f t="shared" si="2"/>
        <v>-12.13</v>
      </c>
      <c r="N58" s="117">
        <f t="shared" si="3"/>
        <v>-0.268779082650122</v>
      </c>
      <c r="O58" s="118"/>
    </row>
    <row r="59" s="105" customFormat="1" ht="16.5" customHeight="1" spans="1:15">
      <c r="A59" s="108">
        <f>'[5]存货（  ）抽查盘点表'!A57</f>
        <v>52</v>
      </c>
      <c r="B59" s="109" t="str">
        <f>'[5]存货（  ）抽查盘点表'!B57</f>
        <v>0602030003</v>
      </c>
      <c r="C59" s="108" t="str">
        <f>'[5]存货（  ）抽查盘点表'!D57</f>
        <v>镀锌圆钢</v>
      </c>
      <c r="D59" s="110" t="str">
        <f>'[5]存货（  ）抽查盘点表'!E57</f>
        <v>φ10</v>
      </c>
      <c r="E59" s="108"/>
      <c r="F59" s="108" t="str">
        <f>'[5]存货（  ）抽查盘点表'!G57</f>
        <v>吨</v>
      </c>
      <c r="G59" s="111">
        <f>'[5]存货（  ）抽查盘点表'!I57</f>
        <v>0.0924</v>
      </c>
      <c r="H59" s="111">
        <f t="shared" si="0"/>
        <v>3716.77489177489</v>
      </c>
      <c r="I59" s="111">
        <f>'[5]存货（  ）抽查盘点表'!J57</f>
        <v>343.43</v>
      </c>
      <c r="J59" s="115">
        <f>'[5]存货（  ）抽查盘点表'!O57</f>
        <v>0.0924</v>
      </c>
      <c r="K59" s="111">
        <f t="shared" si="1"/>
        <v>2750</v>
      </c>
      <c r="L59" s="115">
        <f>'[5]存货（  ）抽查盘点表'!Z57</f>
        <v>254.1</v>
      </c>
      <c r="M59" s="116">
        <f t="shared" si="2"/>
        <v>-89.33</v>
      </c>
      <c r="N59" s="117">
        <f t="shared" si="3"/>
        <v>-0.260111230818507</v>
      </c>
      <c r="O59" s="118"/>
    </row>
    <row r="60" s="105" customFormat="1" ht="16.5" customHeight="1" spans="1:15">
      <c r="A60" s="108">
        <f>'[5]存货（  ）抽查盘点表'!A58</f>
        <v>53</v>
      </c>
      <c r="B60" s="109" t="str">
        <f>'[5]存货（  ）抽查盘点表'!B58</f>
        <v>0603020003</v>
      </c>
      <c r="C60" s="108" t="str">
        <f>'[5]存货（  ）抽查盘点表'!D58</f>
        <v>螺纹钢 HRB400</v>
      </c>
      <c r="D60" s="110" t="str">
        <f>'[5]存货（  ）抽查盘点表'!E58</f>
        <v>φ14</v>
      </c>
      <c r="E60" s="108"/>
      <c r="F60" s="108" t="str">
        <f>'[5]存货（  ）抽查盘点表'!G58</f>
        <v>吨</v>
      </c>
      <c r="G60" s="111">
        <f>'[5]存货（  ）抽查盘点表'!I58</f>
        <v>0.506</v>
      </c>
      <c r="H60" s="111">
        <f t="shared" si="0"/>
        <v>4374.86166007905</v>
      </c>
      <c r="I60" s="111">
        <f>'[5]存货（  ）抽查盘点表'!J58</f>
        <v>2213.68</v>
      </c>
      <c r="J60" s="115">
        <f>'[5]存货（  ）抽查盘点表'!O58</f>
        <v>0</v>
      </c>
      <c r="K60" s="111">
        <f t="shared" si="1"/>
        <v>0</v>
      </c>
      <c r="L60" s="115">
        <f>'[5]存货（  ）抽查盘点表'!Z58</f>
        <v>0</v>
      </c>
      <c r="M60" s="116">
        <f t="shared" si="2"/>
        <v>-2213.68</v>
      </c>
      <c r="N60" s="117">
        <f t="shared" si="3"/>
        <v>-1</v>
      </c>
      <c r="O60" s="118"/>
    </row>
    <row r="61" s="105" customFormat="1" ht="16.5" customHeight="1" spans="1:15">
      <c r="A61" s="108">
        <f>'[5]存货（  ）抽查盘点表'!A59</f>
        <v>54</v>
      </c>
      <c r="B61" s="109" t="str">
        <f>'[5]存货（  ）抽查盘点表'!B59</f>
        <v>0604010004</v>
      </c>
      <c r="C61" s="108" t="str">
        <f>'[5]存货（  ）抽查盘点表'!D59</f>
        <v>焊管</v>
      </c>
      <c r="D61" s="110" t="str">
        <f>'[5]存货（  ）抽查盘点表'!E59</f>
        <v>DN15</v>
      </c>
      <c r="E61" s="108"/>
      <c r="F61" s="108" t="str">
        <f>'[5]存货（  ）抽查盘点表'!G59</f>
        <v>吨</v>
      </c>
      <c r="G61" s="111">
        <f>'[5]存货（  ）抽查盘点表'!I59</f>
        <v>0.021</v>
      </c>
      <c r="H61" s="111">
        <f t="shared" si="0"/>
        <v>3805.23809523809</v>
      </c>
      <c r="I61" s="111">
        <f>'[5]存货（  ）抽查盘点表'!J59</f>
        <v>79.91</v>
      </c>
      <c r="J61" s="115">
        <f>'[5]存货（  ）抽查盘点表'!O59</f>
        <v>0.021</v>
      </c>
      <c r="K61" s="111">
        <f t="shared" si="1"/>
        <v>2750</v>
      </c>
      <c r="L61" s="115">
        <f>'[5]存货（  ）抽查盘点表'!Z59</f>
        <v>57.75</v>
      </c>
      <c r="M61" s="116">
        <f t="shared" si="2"/>
        <v>-22.16</v>
      </c>
      <c r="N61" s="117">
        <f t="shared" si="3"/>
        <v>-0.27731197597297</v>
      </c>
      <c r="O61" s="118"/>
    </row>
    <row r="62" s="105" customFormat="1" ht="16.5" customHeight="1" spans="1:15">
      <c r="A62" s="108">
        <f>'[5]存货（  ）抽查盘点表'!A60</f>
        <v>55</v>
      </c>
      <c r="B62" s="109" t="str">
        <f>'[5]存货（  ）抽查盘点表'!B60</f>
        <v>0604010009</v>
      </c>
      <c r="C62" s="108" t="str">
        <f>'[5]存货（  ）抽查盘点表'!D60</f>
        <v>焊管</v>
      </c>
      <c r="D62" s="110" t="str">
        <f>'[5]存货（  ）抽查盘点表'!E60</f>
        <v>DN50</v>
      </c>
      <c r="E62" s="108"/>
      <c r="F62" s="108" t="str">
        <f>'[5]存货（  ）抽查盘点表'!G60</f>
        <v>吨</v>
      </c>
      <c r="G62" s="111">
        <f>'[5]存货（  ）抽查盘点表'!I60</f>
        <v>0.291</v>
      </c>
      <c r="H62" s="111">
        <f t="shared" si="0"/>
        <v>3805.3264604811</v>
      </c>
      <c r="I62" s="111">
        <f>'[5]存货（  ）抽查盘点表'!J60</f>
        <v>1107.35</v>
      </c>
      <c r="J62" s="115">
        <f>'[5]存货（  ）抽查盘点表'!O60</f>
        <v>0.291</v>
      </c>
      <c r="K62" s="111">
        <f t="shared" si="1"/>
        <v>2750</v>
      </c>
      <c r="L62" s="115">
        <f>'[5]存货（  ）抽查盘点表'!Z60</f>
        <v>800.25</v>
      </c>
      <c r="M62" s="116">
        <f t="shared" si="2"/>
        <v>-307.1</v>
      </c>
      <c r="N62" s="117">
        <f t="shared" si="3"/>
        <v>-0.277328757845306</v>
      </c>
      <c r="O62" s="118"/>
    </row>
    <row r="63" s="105" customFormat="1" ht="16.5" customHeight="1" spans="1:15">
      <c r="A63" s="108">
        <f>'[5]存货（  ）抽查盘点表'!A61</f>
        <v>56</v>
      </c>
      <c r="B63" s="109" t="str">
        <f>'[5]存货（  ）抽查盘点表'!B61</f>
        <v>0604010012</v>
      </c>
      <c r="C63" s="108" t="str">
        <f>'[5]存货（  ）抽查盘点表'!D61</f>
        <v>焊管</v>
      </c>
      <c r="D63" s="110" t="str">
        <f>'[5]存货（  ）抽查盘点表'!E61</f>
        <v>DN100</v>
      </c>
      <c r="E63" s="108"/>
      <c r="F63" s="108" t="str">
        <f>'[5]存货（  ）抽查盘点表'!G61</f>
        <v>吨</v>
      </c>
      <c r="G63" s="111">
        <f>'[5]存货（  ）抽查盘点表'!I61</f>
        <v>0.195</v>
      </c>
      <c r="H63" s="111">
        <f t="shared" si="0"/>
        <v>3805.33333333333</v>
      </c>
      <c r="I63" s="111">
        <f>'[5]存货（  ）抽查盘点表'!J61</f>
        <v>742.04</v>
      </c>
      <c r="J63" s="115">
        <f>'[5]存货（  ）抽查盘点表'!O61</f>
        <v>0.195</v>
      </c>
      <c r="K63" s="111">
        <f t="shared" si="1"/>
        <v>2750</v>
      </c>
      <c r="L63" s="115">
        <f>'[5]存货（  ）抽查盘点表'!Z61</f>
        <v>536.25</v>
      </c>
      <c r="M63" s="116">
        <f t="shared" si="2"/>
        <v>-205.79</v>
      </c>
      <c r="N63" s="117">
        <f t="shared" si="3"/>
        <v>-0.277330063069376</v>
      </c>
      <c r="O63" s="118"/>
    </row>
    <row r="64" s="105" customFormat="1" ht="16.5" customHeight="1" spans="1:15">
      <c r="A64" s="108">
        <f>'[5]存货（  ）抽查盘点表'!A62</f>
        <v>57</v>
      </c>
      <c r="B64" s="109" t="str">
        <f>'[5]存货（  ）抽查盘点表'!B62</f>
        <v>0604010014</v>
      </c>
      <c r="C64" s="108" t="str">
        <f>'[5]存货（  ）抽查盘点表'!D62</f>
        <v>焊管</v>
      </c>
      <c r="D64" s="110" t="str">
        <f>'[5]存货（  ）抽查盘点表'!E62</f>
        <v>DN150</v>
      </c>
      <c r="E64" s="108"/>
      <c r="F64" s="108" t="str">
        <f>'[5]存货（  ）抽查盘点表'!G62</f>
        <v>吨</v>
      </c>
      <c r="G64" s="111">
        <f>'[5]存货（  ）抽查盘点表'!I62</f>
        <v>0.218</v>
      </c>
      <c r="H64" s="111">
        <f t="shared" si="0"/>
        <v>3672.56880733945</v>
      </c>
      <c r="I64" s="111">
        <f>'[5]存货（  ）抽查盘点表'!J62</f>
        <v>800.62</v>
      </c>
      <c r="J64" s="115">
        <f>'[5]存货（  ）抽查盘点表'!O62</f>
        <v>0.218</v>
      </c>
      <c r="K64" s="111">
        <f t="shared" si="1"/>
        <v>2750</v>
      </c>
      <c r="L64" s="115">
        <f>'[5]存货（  ）抽查盘点表'!Z62</f>
        <v>599.5</v>
      </c>
      <c r="M64" s="116">
        <f t="shared" si="2"/>
        <v>-201.12</v>
      </c>
      <c r="N64" s="117">
        <f t="shared" si="3"/>
        <v>-0.251205315880193</v>
      </c>
      <c r="O64" s="118"/>
    </row>
    <row r="65" s="105" customFormat="1" ht="16.5" customHeight="1" spans="1:15">
      <c r="A65" s="108">
        <f>'[5]存货（  ）抽查盘点表'!A63</f>
        <v>58</v>
      </c>
      <c r="B65" s="109" t="str">
        <f>'[5]存货（  ）抽查盘点表'!B63</f>
        <v>0604010026</v>
      </c>
      <c r="C65" s="108" t="str">
        <f>'[5]存货（  ）抽查盘点表'!D63</f>
        <v>镀锌焊管</v>
      </c>
      <c r="D65" s="110" t="str">
        <f>'[5]存货（  ）抽查盘点表'!E63</f>
        <v>DN100</v>
      </c>
      <c r="E65" s="108"/>
      <c r="F65" s="108" t="str">
        <f>'[5]存货（  ）抽查盘点表'!G63</f>
        <v>吨</v>
      </c>
      <c r="G65" s="111">
        <f>'[5]存货（  ）抽查盘点表'!I63</f>
        <v>2.2741</v>
      </c>
      <c r="H65" s="111">
        <f t="shared" si="0"/>
        <v>1880.3130908931</v>
      </c>
      <c r="I65" s="111">
        <f>'[5]存货（  ）抽查盘点表'!J63</f>
        <v>4276.02</v>
      </c>
      <c r="J65" s="115">
        <f>'[5]存货（  ）抽查盘点表'!O63</f>
        <v>0</v>
      </c>
      <c r="K65" s="111">
        <f t="shared" si="1"/>
        <v>0</v>
      </c>
      <c r="L65" s="115">
        <f>'[5]存货（  ）抽查盘点表'!Z63</f>
        <v>0</v>
      </c>
      <c r="M65" s="116">
        <f t="shared" si="2"/>
        <v>-4276.02</v>
      </c>
      <c r="N65" s="117">
        <f t="shared" si="3"/>
        <v>-1</v>
      </c>
      <c r="O65" s="118"/>
    </row>
    <row r="66" s="105" customFormat="1" ht="16.5" customHeight="1" spans="1:15">
      <c r="A66" s="108">
        <f>'[5]存货（  ）抽查盘点表'!A64</f>
        <v>59</v>
      </c>
      <c r="B66" s="109" t="str">
        <f>'[5]存货（  ）抽查盘点表'!B64</f>
        <v>0604010093</v>
      </c>
      <c r="C66" s="108" t="str">
        <f>'[5]存货（  ）抽查盘点表'!D64</f>
        <v>焊管</v>
      </c>
      <c r="D66" s="110" t="str">
        <f>'[5]存货（  ）抽查盘点表'!E64</f>
        <v>48*2.5</v>
      </c>
      <c r="E66" s="108"/>
      <c r="F66" s="108" t="str">
        <f>'[5]存货（  ）抽查盘点表'!G64</f>
        <v>吨</v>
      </c>
      <c r="G66" s="111">
        <f>'[5]存货（  ）抽查盘点表'!I64</f>
        <v>0.023</v>
      </c>
      <c r="H66" s="111">
        <f t="shared" si="0"/>
        <v>0</v>
      </c>
      <c r="I66" s="111">
        <f>'[5]存货（  ）抽查盘点表'!J64</f>
        <v>0</v>
      </c>
      <c r="J66" s="115">
        <f>'[5]存货（  ）抽查盘点表'!O64</f>
        <v>0.023</v>
      </c>
      <c r="K66" s="111">
        <f t="shared" si="1"/>
        <v>2750</v>
      </c>
      <c r="L66" s="115">
        <f>'[5]存货（  ）抽查盘点表'!Z64</f>
        <v>63.25</v>
      </c>
      <c r="M66" s="116">
        <f t="shared" si="2"/>
        <v>63.25</v>
      </c>
      <c r="N66" s="117" t="str">
        <f t="shared" si="3"/>
        <v/>
      </c>
      <c r="O66" s="118"/>
    </row>
    <row r="67" s="105" customFormat="1" ht="16.5" customHeight="1" spans="1:15">
      <c r="A67" s="108">
        <f>'[5]存货（  ）抽查盘点表'!A65</f>
        <v>60</v>
      </c>
      <c r="B67" s="109" t="str">
        <f>'[5]存货（  ）抽查盘点表'!B65</f>
        <v>0604010156</v>
      </c>
      <c r="C67" s="108" t="str">
        <f>'[5]存货（  ）抽查盘点表'!D65</f>
        <v>无缝管</v>
      </c>
      <c r="D67" s="110" t="str">
        <f>'[5]存货（  ）抽查盘点表'!E65</f>
        <v>57*3</v>
      </c>
      <c r="E67" s="108"/>
      <c r="F67" s="108" t="str">
        <f>'[5]存货（  ）抽查盘点表'!G65</f>
        <v>吨</v>
      </c>
      <c r="G67" s="111">
        <f>'[5]存货（  ）抽查盘点表'!I65</f>
        <v>0.271</v>
      </c>
      <c r="H67" s="111">
        <f t="shared" si="0"/>
        <v>6607.78597785978</v>
      </c>
      <c r="I67" s="111">
        <f>'[5]存货（  ）抽查盘点表'!J65</f>
        <v>1790.71</v>
      </c>
      <c r="J67" s="115">
        <f>'[5]存货（  ）抽查盘点表'!O65</f>
        <v>0.271</v>
      </c>
      <c r="K67" s="111">
        <f t="shared" si="1"/>
        <v>2750</v>
      </c>
      <c r="L67" s="115">
        <f>'[5]存货（  ）抽查盘点表'!Z65</f>
        <v>745.25</v>
      </c>
      <c r="M67" s="116">
        <f t="shared" si="2"/>
        <v>-1045.46</v>
      </c>
      <c r="N67" s="117">
        <f t="shared" si="3"/>
        <v>-0.583824293157463</v>
      </c>
      <c r="O67" s="118"/>
    </row>
    <row r="68" s="105" customFormat="1" ht="16.5" customHeight="1" spans="1:15">
      <c r="A68" s="108">
        <f>'[5]存货（  ）抽查盘点表'!A66</f>
        <v>61</v>
      </c>
      <c r="B68" s="109" t="str">
        <f>'[5]存货（  ）抽查盘点表'!B66</f>
        <v>0604020041</v>
      </c>
      <c r="C68" s="108" t="str">
        <f>'[5]存货（  ）抽查盘点表'!D66</f>
        <v>普通无缝管</v>
      </c>
      <c r="D68" s="110" t="str">
        <f>'[5]存货（  ）抽查盘点表'!E66</f>
        <v>42*3.5</v>
      </c>
      <c r="E68" s="108"/>
      <c r="F68" s="108" t="str">
        <f>'[5]存货（  ）抽查盘点表'!G66</f>
        <v>吨</v>
      </c>
      <c r="G68" s="111">
        <f>'[5]存货（  ）抽查盘点表'!I66</f>
        <v>0.036</v>
      </c>
      <c r="H68" s="111">
        <f t="shared" si="0"/>
        <v>4247.77777777778</v>
      </c>
      <c r="I68" s="111">
        <f>'[5]存货（  ）抽查盘点表'!J66</f>
        <v>152.92</v>
      </c>
      <c r="J68" s="115">
        <f>'[5]存货（  ）抽查盘点表'!O66</f>
        <v>0.036</v>
      </c>
      <c r="K68" s="111">
        <f t="shared" si="1"/>
        <v>2750</v>
      </c>
      <c r="L68" s="115">
        <f>'[5]存货（  ）抽查盘点表'!Z66</f>
        <v>99</v>
      </c>
      <c r="M68" s="116">
        <f t="shared" si="2"/>
        <v>-53.92</v>
      </c>
      <c r="N68" s="117">
        <f t="shared" si="3"/>
        <v>-0.352602668061732</v>
      </c>
      <c r="O68" s="118"/>
    </row>
    <row r="69" s="105" customFormat="1" ht="16.5" customHeight="1" spans="1:15">
      <c r="A69" s="108">
        <f>'[5]存货（  ）抽查盘点表'!A67</f>
        <v>62</v>
      </c>
      <c r="B69" s="109" t="str">
        <f>'[5]存货（  ）抽查盘点表'!B67</f>
        <v>0604020067</v>
      </c>
      <c r="C69" s="108" t="str">
        <f>'[5]存货（  ）抽查盘点表'!D67</f>
        <v>普通无缝管</v>
      </c>
      <c r="D69" s="110" t="str">
        <f>'[5]存货（  ）抽查盘点表'!E67</f>
        <v>60*4</v>
      </c>
      <c r="E69" s="108"/>
      <c r="F69" s="108" t="str">
        <f>'[5]存货（  ）抽查盘点表'!G67</f>
        <v>吨</v>
      </c>
      <c r="G69" s="111">
        <f>'[5]存货（  ）抽查盘点表'!I67</f>
        <v>0</v>
      </c>
      <c r="H69" s="111">
        <f t="shared" si="0"/>
        <v>0</v>
      </c>
      <c r="I69" s="111">
        <f>'[5]存货（  ）抽查盘点表'!J67</f>
        <v>-25.54</v>
      </c>
      <c r="J69" s="115">
        <f>'[5]存货（  ）抽查盘点表'!O67</f>
        <v>0</v>
      </c>
      <c r="K69" s="111">
        <f t="shared" si="1"/>
        <v>0</v>
      </c>
      <c r="L69" s="115">
        <f>'[5]存货（  ）抽查盘点表'!Z67</f>
        <v>0</v>
      </c>
      <c r="M69" s="116">
        <f t="shared" si="2"/>
        <v>25.54</v>
      </c>
      <c r="N69" s="117">
        <f t="shared" si="3"/>
        <v>-1</v>
      </c>
      <c r="O69" s="118"/>
    </row>
    <row r="70" s="105" customFormat="1" ht="16.5" customHeight="1" spans="1:15">
      <c r="A70" s="108">
        <f>'[5]存货（  ）抽查盘点表'!A68</f>
        <v>63</v>
      </c>
      <c r="B70" s="109" t="str">
        <f>'[5]存货（  ）抽查盘点表'!B68</f>
        <v>0604021080</v>
      </c>
      <c r="C70" s="108" t="str">
        <f>'[5]存货（  ）抽查盘点表'!D68</f>
        <v>镀锌管</v>
      </c>
      <c r="D70" s="110" t="str">
        <f>'[5]存货（  ）抽查盘点表'!E68</f>
        <v>Φ110</v>
      </c>
      <c r="E70" s="108"/>
      <c r="F70" s="108" t="str">
        <f>'[5]存货（  ）抽查盘点表'!G68</f>
        <v>米</v>
      </c>
      <c r="G70" s="111">
        <f>'[5]存货（  ）抽查盘点表'!I68</f>
        <v>120.56</v>
      </c>
      <c r="H70" s="111">
        <f t="shared" si="0"/>
        <v>46.9425182481752</v>
      </c>
      <c r="I70" s="111">
        <f>'[5]存货（  ）抽查盘点表'!J68</f>
        <v>5659.39</v>
      </c>
      <c r="J70" s="115">
        <f>'[5]存货（  ）抽查盘点表'!O68</f>
        <v>120.56</v>
      </c>
      <c r="K70" s="111">
        <f t="shared" si="1"/>
        <v>23.471259</v>
      </c>
      <c r="L70" s="115">
        <f>'[5]存货（  ）抽查盘点表'!Z68</f>
        <v>2829.69498504</v>
      </c>
      <c r="M70" s="116">
        <f t="shared" si="2"/>
        <v>-2829.69501496</v>
      </c>
      <c r="N70" s="117">
        <f t="shared" si="3"/>
        <v>-0.500000002643394</v>
      </c>
      <c r="O70" s="118"/>
    </row>
    <row r="71" s="105" customFormat="1" ht="16.5" customHeight="1" spans="1:15">
      <c r="A71" s="108">
        <f>'[5]存货（  ）抽查盘点表'!A69</f>
        <v>64</v>
      </c>
      <c r="B71" s="109" t="str">
        <f>'[5]存货（  ）抽查盘点表'!B69</f>
        <v>0604021289</v>
      </c>
      <c r="C71" s="108" t="str">
        <f>'[5]存货（  ）抽查盘点表'!D69</f>
        <v>普通无缝管</v>
      </c>
      <c r="D71" s="110" t="str">
        <f>'[5]存货（  ）抽查盘点表'!E69</f>
        <v>ø219*3</v>
      </c>
      <c r="E71" s="108"/>
      <c r="F71" s="108" t="str">
        <f>'[5]存货（  ）抽查盘点表'!G69</f>
        <v>吨</v>
      </c>
      <c r="G71" s="111">
        <f>'[5]存货（  ）抽查盘点表'!I69</f>
        <v>1.318</v>
      </c>
      <c r="H71" s="111">
        <f t="shared" si="0"/>
        <v>3982.29893778452</v>
      </c>
      <c r="I71" s="111">
        <f>'[5]存货（  ）抽查盘点表'!J69</f>
        <v>5248.67</v>
      </c>
      <c r="J71" s="115">
        <f>'[5]存货（  ）抽查盘点表'!O69</f>
        <v>1.318</v>
      </c>
      <c r="K71" s="111">
        <f t="shared" si="1"/>
        <v>2750</v>
      </c>
      <c r="L71" s="115">
        <f>'[5]存货（  ）抽查盘点表'!Z69</f>
        <v>3624.5</v>
      </c>
      <c r="M71" s="116">
        <f t="shared" si="2"/>
        <v>-1624.17</v>
      </c>
      <c r="N71" s="117">
        <f t="shared" si="3"/>
        <v>-0.309444106792768</v>
      </c>
      <c r="O71" s="118"/>
    </row>
    <row r="72" s="105" customFormat="1" ht="16.5" customHeight="1" spans="1:15">
      <c r="A72" s="108">
        <f>'[5]存货（  ）抽查盘点表'!A70</f>
        <v>65</v>
      </c>
      <c r="B72" s="109" t="str">
        <f>'[5]存货（  ）抽查盘点表'!B70</f>
        <v>0604021457</v>
      </c>
      <c r="C72" s="108" t="str">
        <f>'[5]存货（  ）抽查盘点表'!D70</f>
        <v>无缝钢管</v>
      </c>
      <c r="D72" s="110"/>
      <c r="E72" s="108"/>
      <c r="F72" s="108" t="str">
        <f>'[5]存货（  ）抽查盘点表'!G70</f>
        <v>米</v>
      </c>
      <c r="G72" s="111">
        <f>'[5]存货（  ）抽查盘点表'!I70</f>
        <v>0.84</v>
      </c>
      <c r="H72" s="111">
        <f t="shared" ref="H72:H135" si="4">IF(G72=0,0,I72/G72)</f>
        <v>318.559523809524</v>
      </c>
      <c r="I72" s="111">
        <f>'[5]存货（  ）抽查盘点表'!J70</f>
        <v>267.59</v>
      </c>
      <c r="J72" s="115">
        <f>'[5]存货（  ）抽查盘点表'!O70</f>
        <v>0.84</v>
      </c>
      <c r="K72" s="111">
        <f t="shared" ref="K72:K135" si="5">IF(J72=0,0,L72/J72)</f>
        <v>159.279762</v>
      </c>
      <c r="L72" s="115">
        <f>'[5]存货（  ）抽查盘点表'!Z70</f>
        <v>133.79500008</v>
      </c>
      <c r="M72" s="116">
        <f t="shared" ref="M72:M135" si="6">IF(L72="","",L72-I72)</f>
        <v>-133.79499992</v>
      </c>
      <c r="N72" s="117">
        <f t="shared" ref="N72:N135" si="7">IF(ISERR(M72/I72),"",M72/I72)</f>
        <v>-0.499999999701035</v>
      </c>
      <c r="O72" s="118"/>
    </row>
    <row r="73" s="105" customFormat="1" ht="16.5" customHeight="1" spans="1:15">
      <c r="A73" s="108">
        <f>'[5]存货（  ）抽查盘点表'!A71</f>
        <v>66</v>
      </c>
      <c r="B73" s="109" t="str">
        <f>'[5]存货（  ）抽查盘点表'!B71</f>
        <v>0604021679</v>
      </c>
      <c r="C73" s="108" t="str">
        <f>'[5]存货（  ）抽查盘点表'!D71</f>
        <v>无缝钢管325</v>
      </c>
      <c r="D73" s="110"/>
      <c r="E73" s="108"/>
      <c r="F73" s="108" t="str">
        <f>'[5]存货（  ）抽查盘点表'!G71</f>
        <v>公斤（千克）</v>
      </c>
      <c r="G73" s="111">
        <f>'[5]存货（  ）抽查盘点表'!I71</f>
        <v>116</v>
      </c>
      <c r="H73" s="111">
        <f t="shared" si="4"/>
        <v>7.69913793103448</v>
      </c>
      <c r="I73" s="111">
        <f>'[5]存货（  ）抽查盘点表'!J71</f>
        <v>893.1</v>
      </c>
      <c r="J73" s="115">
        <f>'[5]存货（  ）抽查盘点表'!O71</f>
        <v>0</v>
      </c>
      <c r="K73" s="111">
        <f t="shared" si="5"/>
        <v>0</v>
      </c>
      <c r="L73" s="115">
        <f>'[5]存货（  ）抽查盘点表'!Z71</f>
        <v>0</v>
      </c>
      <c r="M73" s="116">
        <f t="shared" si="6"/>
        <v>-893.1</v>
      </c>
      <c r="N73" s="117">
        <f t="shared" si="7"/>
        <v>-1</v>
      </c>
      <c r="O73" s="118"/>
    </row>
    <row r="74" s="105" customFormat="1" ht="16.5" customHeight="1" spans="1:15">
      <c r="A74" s="108">
        <f>'[5]存货（  ）抽查盘点表'!A72</f>
        <v>67</v>
      </c>
      <c r="B74" s="109" t="str">
        <f>'[5]存货（  ）抽查盘点表'!B72</f>
        <v>0604060022</v>
      </c>
      <c r="C74" s="108" t="str">
        <f>'[5]存货（  ）抽查盘点表'!D72</f>
        <v>方钢管</v>
      </c>
      <c r="D74" s="110" t="str">
        <f>'[5]存货（  ）抽查盘点表'!E72</f>
        <v>60*60*2.5</v>
      </c>
      <c r="E74" s="108"/>
      <c r="F74" s="108" t="str">
        <f>'[5]存货（  ）抽查盘点表'!G72</f>
        <v>吨</v>
      </c>
      <c r="G74" s="111">
        <f>'[5]存货（  ）抽查盘点表'!I72</f>
        <v>-0.0001</v>
      </c>
      <c r="H74" s="111">
        <f t="shared" si="4"/>
        <v>3800</v>
      </c>
      <c r="I74" s="111">
        <f>'[5]存货（  ）抽查盘点表'!J72</f>
        <v>-0.38</v>
      </c>
      <c r="J74" s="115">
        <f>'[5]存货（  ）抽查盘点表'!O72</f>
        <v>0</v>
      </c>
      <c r="K74" s="111">
        <f t="shared" si="5"/>
        <v>0</v>
      </c>
      <c r="L74" s="115">
        <f>'[5]存货（  ）抽查盘点表'!Z72</f>
        <v>0</v>
      </c>
      <c r="M74" s="116">
        <f t="shared" si="6"/>
        <v>0.38</v>
      </c>
      <c r="N74" s="117">
        <f t="shared" si="7"/>
        <v>-1</v>
      </c>
      <c r="O74" s="118"/>
    </row>
    <row r="75" s="105" customFormat="1" ht="16.5" customHeight="1" spans="1:15">
      <c r="A75" s="108">
        <f>'[5]存货（  ）抽查盘点表'!A73</f>
        <v>68</v>
      </c>
      <c r="B75" s="109" t="str">
        <f>'[5]存货（  ）抽查盘点表'!B73</f>
        <v>0604060023</v>
      </c>
      <c r="C75" s="108" t="str">
        <f>'[5]存货（  ）抽查盘点表'!D73</f>
        <v>方钢管</v>
      </c>
      <c r="D75" s="110" t="str">
        <f>'[5]存货（  ）抽查盘点表'!E73</f>
        <v>60*60*3</v>
      </c>
      <c r="E75" s="108"/>
      <c r="F75" s="108" t="str">
        <f>'[5]存货（  ）抽查盘点表'!G73</f>
        <v>吨</v>
      </c>
      <c r="G75" s="111">
        <f>'[5]存货（  ）抽查盘点表'!I73</f>
        <v>0.1247</v>
      </c>
      <c r="H75" s="111">
        <f t="shared" si="4"/>
        <v>3855.65356856455</v>
      </c>
      <c r="I75" s="111">
        <f>'[5]存货（  ）抽查盘点表'!J73</f>
        <v>480.8</v>
      </c>
      <c r="J75" s="115">
        <f>'[5]存货（  ）抽查盘点表'!O73</f>
        <v>0.035</v>
      </c>
      <c r="K75" s="111">
        <f t="shared" si="5"/>
        <v>2750</v>
      </c>
      <c r="L75" s="115">
        <f>'[5]存货（  ）抽查盘点表'!Z73</f>
        <v>96.25</v>
      </c>
      <c r="M75" s="116">
        <f t="shared" si="6"/>
        <v>-384.55</v>
      </c>
      <c r="N75" s="117">
        <f t="shared" si="7"/>
        <v>-0.799812811980033</v>
      </c>
      <c r="O75" s="118"/>
    </row>
    <row r="76" s="105" customFormat="1" ht="16.5" customHeight="1" spans="1:15">
      <c r="A76" s="108">
        <f>'[5]存货（  ）抽查盘点表'!A74</f>
        <v>69</v>
      </c>
      <c r="B76" s="109" t="str">
        <f>'[5]存货（  ）抽查盘点表'!B74</f>
        <v>0604060026</v>
      </c>
      <c r="C76" s="108" t="str">
        <f>'[5]存货（  ）抽查盘点表'!D74</f>
        <v>方钢管</v>
      </c>
      <c r="D76" s="110" t="str">
        <f>'[5]存货（  ）抽查盘点表'!E74</f>
        <v>70*70*4</v>
      </c>
      <c r="E76" s="108"/>
      <c r="F76" s="108" t="str">
        <f>'[5]存货（  ）抽查盘点表'!G74</f>
        <v>吨</v>
      </c>
      <c r="G76" s="111">
        <f>'[5]存货（  ）抽查盘点表'!I74</f>
        <v>-0.0001</v>
      </c>
      <c r="H76" s="111">
        <f t="shared" si="4"/>
        <v>3800</v>
      </c>
      <c r="I76" s="111">
        <f>'[5]存货（  ）抽查盘点表'!J74</f>
        <v>-0.38</v>
      </c>
      <c r="J76" s="115">
        <f>'[5]存货（  ）抽查盘点表'!O74</f>
        <v>0</v>
      </c>
      <c r="K76" s="111">
        <f t="shared" si="5"/>
        <v>0</v>
      </c>
      <c r="L76" s="115">
        <f>'[5]存货（  ）抽查盘点表'!Z74</f>
        <v>0</v>
      </c>
      <c r="M76" s="116">
        <f t="shared" si="6"/>
        <v>0.38</v>
      </c>
      <c r="N76" s="117">
        <f t="shared" si="7"/>
        <v>-1</v>
      </c>
      <c r="O76" s="118"/>
    </row>
    <row r="77" s="105" customFormat="1" ht="16.5" customHeight="1" spans="1:15">
      <c r="A77" s="108">
        <f>'[5]存货（  ）抽查盘点表'!A75</f>
        <v>70</v>
      </c>
      <c r="B77" s="109" t="str">
        <f>'[5]存货（  ）抽查盘点表'!B75</f>
        <v>0604060030</v>
      </c>
      <c r="C77" s="108" t="str">
        <f>'[5]存货（  ）抽查盘点表'!D75</f>
        <v>方钢管</v>
      </c>
      <c r="D77" s="110" t="str">
        <f>'[5]存货（  ）抽查盘点表'!E75</f>
        <v>80*60*5</v>
      </c>
      <c r="E77" s="108"/>
      <c r="F77" s="108" t="str">
        <f>'[5]存货（  ）抽查盘点表'!G75</f>
        <v>吨</v>
      </c>
      <c r="G77" s="111">
        <f>'[5]存货（  ）抽查盘点表'!I75</f>
        <v>1.3135</v>
      </c>
      <c r="H77" s="111">
        <f t="shared" si="4"/>
        <v>2763.70765131329</v>
      </c>
      <c r="I77" s="111">
        <f>'[5]存货（  ）抽查盘点表'!J75</f>
        <v>3630.13</v>
      </c>
      <c r="J77" s="115">
        <f>'[5]存货（  ）抽查盘点表'!O75</f>
        <v>0</v>
      </c>
      <c r="K77" s="111">
        <f t="shared" si="5"/>
        <v>0</v>
      </c>
      <c r="L77" s="115">
        <f>'[5]存货（  ）抽查盘点表'!Z75</f>
        <v>0</v>
      </c>
      <c r="M77" s="116">
        <f t="shared" si="6"/>
        <v>-3630.13</v>
      </c>
      <c r="N77" s="117">
        <f t="shared" si="7"/>
        <v>-1</v>
      </c>
      <c r="O77" s="118"/>
    </row>
    <row r="78" s="105" customFormat="1" ht="16.5" customHeight="1" spans="1:15">
      <c r="A78" s="108">
        <f>'[5]存货（  ）抽查盘点表'!A76</f>
        <v>71</v>
      </c>
      <c r="B78" s="109" t="str">
        <f>'[5]存货（  ）抽查盘点表'!B76</f>
        <v>0604060040</v>
      </c>
      <c r="C78" s="108" t="str">
        <f>'[5]存货（  ）抽查盘点表'!D76</f>
        <v>方钢管</v>
      </c>
      <c r="D78" s="110" t="str">
        <f>'[5]存货（  ）抽查盘点表'!E76</f>
        <v>100*100*8</v>
      </c>
      <c r="E78" s="108"/>
      <c r="F78" s="108" t="str">
        <f>'[5]存货（  ）抽查盘点表'!G76</f>
        <v>吨</v>
      </c>
      <c r="G78" s="111">
        <f>'[5]存货（  ）抽查盘点表'!I76</f>
        <v>0.7</v>
      </c>
      <c r="H78" s="111">
        <f t="shared" si="4"/>
        <v>28987.2</v>
      </c>
      <c r="I78" s="111">
        <f>'[5]存货（  ）抽查盘点表'!J76</f>
        <v>20291.04</v>
      </c>
      <c r="J78" s="115">
        <f>'[5]存货（  ）抽查盘点表'!O76</f>
        <v>0.7</v>
      </c>
      <c r="K78" s="111">
        <f t="shared" si="5"/>
        <v>2750</v>
      </c>
      <c r="L78" s="115">
        <f>'[5]存货（  ）抽查盘点表'!Z76</f>
        <v>1925</v>
      </c>
      <c r="M78" s="116">
        <f t="shared" si="6"/>
        <v>-18366.04</v>
      </c>
      <c r="N78" s="117">
        <f t="shared" si="7"/>
        <v>-0.905130540376442</v>
      </c>
      <c r="O78" s="118"/>
    </row>
    <row r="79" s="105" customFormat="1" ht="16.5" customHeight="1" spans="1:15">
      <c r="A79" s="108">
        <f>'[5]存货（  ）抽查盘点表'!A77</f>
        <v>72</v>
      </c>
      <c r="B79" s="109" t="str">
        <f>'[5]存货（  ）抽查盘点表'!B77</f>
        <v>0604060041</v>
      </c>
      <c r="C79" s="108" t="str">
        <f>'[5]存货（  ）抽查盘点表'!D77</f>
        <v>方钢管</v>
      </c>
      <c r="D79" s="110" t="str">
        <f>'[5]存货（  ）抽查盘点表'!E77</f>
        <v>120*120*4</v>
      </c>
      <c r="E79" s="108"/>
      <c r="F79" s="108" t="str">
        <f>'[5]存货（  ）抽查盘点表'!G77</f>
        <v>吨</v>
      </c>
      <c r="G79" s="111">
        <f>'[5]存货（  ）抽查盘点表'!I77</f>
        <v>0</v>
      </c>
      <c r="H79" s="111">
        <f t="shared" si="4"/>
        <v>0</v>
      </c>
      <c r="I79" s="111">
        <f>'[5]存货（  ）抽查盘点表'!J77</f>
        <v>-1157.04</v>
      </c>
      <c r="J79" s="115">
        <f>'[5]存货（  ）抽查盘点表'!O77</f>
        <v>0</v>
      </c>
      <c r="K79" s="111">
        <f t="shared" si="5"/>
        <v>0</v>
      </c>
      <c r="L79" s="115">
        <f>'[5]存货（  ）抽查盘点表'!Z77</f>
        <v>0</v>
      </c>
      <c r="M79" s="116">
        <f t="shared" si="6"/>
        <v>1157.04</v>
      </c>
      <c r="N79" s="117">
        <f t="shared" si="7"/>
        <v>-1</v>
      </c>
      <c r="O79" s="118"/>
    </row>
    <row r="80" s="105" customFormat="1" ht="16.5" customHeight="1" spans="1:15">
      <c r="A80" s="108">
        <f>'[5]存货（  ）抽查盘点表'!A78</f>
        <v>73</v>
      </c>
      <c r="B80" s="109" t="str">
        <f>'[5]存货（  ）抽查盘点表'!B78</f>
        <v>0604060045</v>
      </c>
      <c r="C80" s="108" t="str">
        <f>'[5]存货（  ）抽查盘点表'!D78</f>
        <v>方钢管</v>
      </c>
      <c r="D80" s="110" t="str">
        <f>'[5]存货（  ）抽查盘点表'!E78</f>
        <v>250*250*8</v>
      </c>
      <c r="E80" s="108"/>
      <c r="F80" s="108" t="str">
        <f>'[5]存货（  ）抽查盘点表'!G78</f>
        <v>吨</v>
      </c>
      <c r="G80" s="111">
        <f>'[5]存货（  ）抽查盘点表'!I78</f>
        <v>0.516</v>
      </c>
      <c r="H80" s="111">
        <f t="shared" si="4"/>
        <v>3787.61627906977</v>
      </c>
      <c r="I80" s="111">
        <f>'[5]存货（  ）抽查盘点表'!J78</f>
        <v>1954.41</v>
      </c>
      <c r="J80" s="115">
        <f>'[5]存货（  ）抽查盘点表'!O78</f>
        <v>0.516</v>
      </c>
      <c r="K80" s="111">
        <f t="shared" si="5"/>
        <v>2750</v>
      </c>
      <c r="L80" s="115">
        <f>'[5]存货（  ）抽查盘点表'!Z78</f>
        <v>1419</v>
      </c>
      <c r="M80" s="116">
        <f t="shared" si="6"/>
        <v>-535.41</v>
      </c>
      <c r="N80" s="117">
        <f t="shared" si="7"/>
        <v>-0.273949683024545</v>
      </c>
      <c r="O80" s="118"/>
    </row>
    <row r="81" s="105" customFormat="1" ht="16.5" customHeight="1" spans="1:15">
      <c r="A81" s="108">
        <f>'[5]存货（  ）抽查盘点表'!A79</f>
        <v>74</v>
      </c>
      <c r="B81" s="109" t="str">
        <f>'[5]存货（  ）抽查盘点表'!B79</f>
        <v>0604060100</v>
      </c>
      <c r="C81" s="108" t="str">
        <f>'[5]存货（  ）抽查盘点表'!D79</f>
        <v>方管</v>
      </c>
      <c r="D81" s="110" t="str">
        <f>'[5]存货（  ）抽查盘点表'!E79</f>
        <v>□200*200*10</v>
      </c>
      <c r="E81" s="108"/>
      <c r="F81" s="108" t="str">
        <f>'[5]存货（  ）抽查盘点表'!G79</f>
        <v>吨</v>
      </c>
      <c r="G81" s="111">
        <f>'[5]存货（  ）抽查盘点表'!I79</f>
        <v>1.92</v>
      </c>
      <c r="H81" s="111">
        <f t="shared" si="4"/>
        <v>3664.39583333333</v>
      </c>
      <c r="I81" s="111">
        <f>'[5]存货（  ）抽查盘点表'!J79</f>
        <v>7035.64</v>
      </c>
      <c r="J81" s="115">
        <f>'[5]存货（  ）抽查盘点表'!O79</f>
        <v>1.92</v>
      </c>
      <c r="K81" s="111">
        <f t="shared" si="5"/>
        <v>2750</v>
      </c>
      <c r="L81" s="115">
        <f>'[5]存货（  ）抽查盘点表'!Z79</f>
        <v>5280</v>
      </c>
      <c r="M81" s="116">
        <f t="shared" si="6"/>
        <v>-1755.64</v>
      </c>
      <c r="N81" s="117">
        <f t="shared" si="7"/>
        <v>-0.249535223519111</v>
      </c>
      <c r="O81" s="118"/>
    </row>
    <row r="82" s="105" customFormat="1" ht="16.5" customHeight="1" spans="1:15">
      <c r="A82" s="108">
        <f>'[5]存货（  ）抽查盘点表'!A80</f>
        <v>75</v>
      </c>
      <c r="B82" s="109" t="str">
        <f>'[5]存货（  ）抽查盘点表'!B80</f>
        <v>0604060101</v>
      </c>
      <c r="C82" s="108" t="str">
        <f>'[5]存货（  ）抽查盘点表'!D80</f>
        <v>方管</v>
      </c>
      <c r="D82" s="110" t="str">
        <f>'[5]存货（  ）抽查盘点表'!E80</f>
        <v>□200*100*5</v>
      </c>
      <c r="E82" s="108"/>
      <c r="F82" s="108" t="str">
        <f>'[5]存货（  ）抽查盘点表'!G80</f>
        <v>吨</v>
      </c>
      <c r="G82" s="111">
        <f>'[5]存货（  ）抽查盘点表'!I80</f>
        <v>3.1392</v>
      </c>
      <c r="H82" s="111">
        <f t="shared" si="4"/>
        <v>-70740.7842762487</v>
      </c>
      <c r="I82" s="111">
        <f>'[5]存货（  ）抽查盘点表'!J80</f>
        <v>-222069.47</v>
      </c>
      <c r="J82" s="115">
        <f>'[5]存货（  ）抽查盘点表'!O80</f>
        <v>3.1392</v>
      </c>
      <c r="K82" s="111">
        <f t="shared" si="5"/>
        <v>2750</v>
      </c>
      <c r="L82" s="115">
        <f>'[5]存货（  ）抽查盘点表'!Z80</f>
        <v>8632.8</v>
      </c>
      <c r="M82" s="116">
        <f t="shared" si="6"/>
        <v>230702.27</v>
      </c>
      <c r="N82" s="117">
        <f t="shared" si="7"/>
        <v>-1.03887432162557</v>
      </c>
      <c r="O82" s="118"/>
    </row>
    <row r="83" s="105" customFormat="1" ht="16.5" customHeight="1" spans="1:15">
      <c r="A83" s="108">
        <f>'[5]存货（  ）抽查盘点表'!A81</f>
        <v>76</v>
      </c>
      <c r="B83" s="109" t="str">
        <f>'[5]存货（  ）抽查盘点表'!B81</f>
        <v>0604060123</v>
      </c>
      <c r="C83" s="108" t="str">
        <f>'[5]存货（  ）抽查盘点表'!D81</f>
        <v>方管</v>
      </c>
      <c r="D83" s="110" t="str">
        <f>'[5]存货（  ）抽查盘点表'!E81</f>
        <v>口150*8</v>
      </c>
      <c r="E83" s="108"/>
      <c r="F83" s="108" t="str">
        <f>'[5]存货（  ）抽查盘点表'!G81</f>
        <v>吨</v>
      </c>
      <c r="G83" s="111">
        <f>'[5]存货（  ）抽查盘点表'!I81</f>
        <v>0.0616</v>
      </c>
      <c r="H83" s="111">
        <f t="shared" si="4"/>
        <v>4365.0974025974</v>
      </c>
      <c r="I83" s="111">
        <f>'[5]存货（  ）抽查盘点表'!J81</f>
        <v>268.89</v>
      </c>
      <c r="J83" s="115">
        <f>'[5]存货（  ）抽查盘点表'!O81</f>
        <v>0.0616</v>
      </c>
      <c r="K83" s="111">
        <f t="shared" si="5"/>
        <v>2750</v>
      </c>
      <c r="L83" s="115">
        <f>'[5]存货（  ）抽查盘点表'!Z81</f>
        <v>169.4</v>
      </c>
      <c r="M83" s="116">
        <f t="shared" si="6"/>
        <v>-99.49</v>
      </c>
      <c r="N83" s="117">
        <f t="shared" si="7"/>
        <v>-0.370002603295028</v>
      </c>
      <c r="O83" s="118"/>
    </row>
    <row r="84" s="105" customFormat="1" ht="16.5" customHeight="1" spans="1:15">
      <c r="A84" s="108">
        <f>'[5]存货（  ）抽查盘点表'!A82</f>
        <v>77</v>
      </c>
      <c r="B84" s="109" t="str">
        <f>'[5]存货（  ）抽查盘点表'!B82</f>
        <v>0604060130</v>
      </c>
      <c r="C84" s="108" t="str">
        <f>'[5]存货（  ）抽查盘点表'!D82</f>
        <v>方管</v>
      </c>
      <c r="D84" s="110" t="str">
        <f>'[5]存货（  ）抽查盘点表'!E82</f>
        <v>口100*50*5</v>
      </c>
      <c r="E84" s="108"/>
      <c r="F84" s="108" t="str">
        <f>'[5]存货（  ）抽查盘点表'!G82</f>
        <v>吨</v>
      </c>
      <c r="G84" s="111">
        <f>'[5]存货（  ）抽查盘点表'!I82</f>
        <v>0</v>
      </c>
      <c r="H84" s="111">
        <f t="shared" si="4"/>
        <v>0</v>
      </c>
      <c r="I84" s="111">
        <f>'[5]存货（  ）抽查盘点表'!J82</f>
        <v>1891.65</v>
      </c>
      <c r="J84" s="115">
        <f>'[5]存货（  ）抽查盘点表'!O82</f>
        <v>0</v>
      </c>
      <c r="K84" s="111">
        <f t="shared" si="5"/>
        <v>0</v>
      </c>
      <c r="L84" s="115">
        <f>'[5]存货（  ）抽查盘点表'!Z82</f>
        <v>0</v>
      </c>
      <c r="M84" s="116">
        <f t="shared" si="6"/>
        <v>-1891.65</v>
      </c>
      <c r="N84" s="117">
        <f t="shared" si="7"/>
        <v>-1</v>
      </c>
      <c r="O84" s="118"/>
    </row>
    <row r="85" s="105" customFormat="1" ht="16.5" customHeight="1" spans="1:15">
      <c r="A85" s="108">
        <f>'[5]存货（  ）抽查盘点表'!A83</f>
        <v>78</v>
      </c>
      <c r="B85" s="109" t="str">
        <f>'[5]存货（  ）抽查盘点表'!B83</f>
        <v>0604060154</v>
      </c>
      <c r="C85" s="108" t="str">
        <f>'[5]存货（  ）抽查盘点表'!D83</f>
        <v>方管Q235B</v>
      </c>
      <c r="D85" s="110" t="str">
        <f>'[5]存货（  ）抽查盘点表'!E83</f>
        <v>150*150*6</v>
      </c>
      <c r="E85" s="108"/>
      <c r="F85" s="108" t="str">
        <f>'[5]存货（  ）抽查盘点表'!G83</f>
        <v>吨</v>
      </c>
      <c r="G85" s="111">
        <f>'[5]存货（  ）抽查盘点表'!I83</f>
        <v>0</v>
      </c>
      <c r="H85" s="111">
        <f t="shared" si="4"/>
        <v>0</v>
      </c>
      <c r="I85" s="111">
        <f>'[5]存货（  ）抽查盘点表'!J83</f>
        <v>1248.14</v>
      </c>
      <c r="J85" s="115">
        <f>'[5]存货（  ）抽查盘点表'!O83</f>
        <v>0</v>
      </c>
      <c r="K85" s="111">
        <f t="shared" si="5"/>
        <v>0</v>
      </c>
      <c r="L85" s="115">
        <f>'[5]存货（  ）抽查盘点表'!Z83</f>
        <v>0</v>
      </c>
      <c r="M85" s="116">
        <f t="shared" si="6"/>
        <v>-1248.14</v>
      </c>
      <c r="N85" s="117">
        <f t="shared" si="7"/>
        <v>-1</v>
      </c>
      <c r="O85" s="118"/>
    </row>
    <row r="86" s="105" customFormat="1" ht="16.5" customHeight="1" spans="1:15">
      <c r="A86" s="108">
        <f>'[5]存货（  ）抽查盘点表'!A84</f>
        <v>79</v>
      </c>
      <c r="B86" s="109" t="str">
        <f>'[5]存货（  ）抽查盘点表'!B84</f>
        <v>0604060156</v>
      </c>
      <c r="C86" s="108" t="str">
        <f>'[5]存货（  ）抽查盘点表'!D84</f>
        <v>方管Q235B</v>
      </c>
      <c r="D86" s="110" t="str">
        <f>'[5]存货（  ）抽查盘点表'!E84</f>
        <v>200*5</v>
      </c>
      <c r="E86" s="108"/>
      <c r="F86" s="108" t="str">
        <f>'[5]存货（  ）抽查盘点表'!G84</f>
        <v>吨</v>
      </c>
      <c r="G86" s="111">
        <f>'[5]存货（  ）抽查盘点表'!I84</f>
        <v>0.942</v>
      </c>
      <c r="H86" s="111">
        <f t="shared" si="4"/>
        <v>2689.27813163482</v>
      </c>
      <c r="I86" s="111">
        <f>'[5]存货（  ）抽查盘点表'!J84</f>
        <v>2533.3</v>
      </c>
      <c r="J86" s="115">
        <f>'[5]存货（  ）抽查盘点表'!O84</f>
        <v>0</v>
      </c>
      <c r="K86" s="111">
        <f t="shared" si="5"/>
        <v>0</v>
      </c>
      <c r="L86" s="115">
        <f>'[5]存货（  ）抽查盘点表'!Z84</f>
        <v>0</v>
      </c>
      <c r="M86" s="116">
        <f t="shared" si="6"/>
        <v>-2533.3</v>
      </c>
      <c r="N86" s="117">
        <f t="shared" si="7"/>
        <v>-1</v>
      </c>
      <c r="O86" s="118"/>
    </row>
    <row r="87" s="105" customFormat="1" ht="16.5" customHeight="1" spans="1:15">
      <c r="A87" s="108">
        <f>'[5]存货（  ）抽查盘点表'!A85</f>
        <v>80</v>
      </c>
      <c r="B87" s="109" t="str">
        <f>'[5]存货（  ）抽查盘点表'!B85</f>
        <v>0604060572</v>
      </c>
      <c r="C87" s="108" t="str">
        <f>'[5]存货（  ）抽查盘点表'!D85</f>
        <v>方管</v>
      </c>
      <c r="D87" s="110" t="str">
        <f>'[5]存货（  ）抽查盘点表'!E85</f>
        <v>250*150*5</v>
      </c>
      <c r="E87" s="108"/>
      <c r="F87" s="108" t="str">
        <f>'[5]存货（  ）抽查盘点表'!G85</f>
        <v>吨</v>
      </c>
      <c r="G87" s="111">
        <f>'[5]存货（  ）抽查盘点表'!I85</f>
        <v>3.8</v>
      </c>
      <c r="H87" s="111">
        <f t="shared" si="4"/>
        <v>33031.5631578947</v>
      </c>
      <c r="I87" s="111">
        <f>'[5]存货（  ）抽查盘点表'!J85</f>
        <v>125519.94</v>
      </c>
      <c r="J87" s="115">
        <f>'[5]存货（  ）抽查盘点表'!O85</f>
        <v>0.141</v>
      </c>
      <c r="K87" s="111">
        <f t="shared" si="5"/>
        <v>2750</v>
      </c>
      <c r="L87" s="115">
        <f>'[5]存货（  ）抽查盘点表'!Z85</f>
        <v>387.75</v>
      </c>
      <c r="M87" s="116">
        <f t="shared" si="6"/>
        <v>-125132.19</v>
      </c>
      <c r="N87" s="117">
        <f t="shared" si="7"/>
        <v>-0.996910849383771</v>
      </c>
      <c r="O87" s="118"/>
    </row>
    <row r="88" s="105" customFormat="1" ht="16.5" customHeight="1" spans="1:15">
      <c r="A88" s="108">
        <f>'[5]存货（  ）抽查盘点表'!A86</f>
        <v>81</v>
      </c>
      <c r="B88" s="109" t="str">
        <f>'[5]存货（  ）抽查盘点表'!B86</f>
        <v>0604060623</v>
      </c>
      <c r="C88" s="108" t="str">
        <f>'[5]存货（  ）抽查盘点表'!D86</f>
        <v>不锈钢方管</v>
      </c>
      <c r="D88" s="110" t="str">
        <f>'[5]存货（  ）抽查盘点表'!E86</f>
        <v>38*25*1.0</v>
      </c>
      <c r="E88" s="108"/>
      <c r="F88" s="108" t="str">
        <f>'[5]存货（  ）抽查盘点表'!G86</f>
        <v>米</v>
      </c>
      <c r="G88" s="111">
        <f>'[5]存货（  ）抽查盘点表'!I86</f>
        <v>270</v>
      </c>
      <c r="H88" s="111">
        <f t="shared" si="4"/>
        <v>49.8575555555556</v>
      </c>
      <c r="I88" s="111">
        <f>'[5]存货（  ）抽查盘点表'!J86</f>
        <v>13461.54</v>
      </c>
      <c r="J88" s="115">
        <f>'[5]存货（  ）抽查盘点表'!O86</f>
        <v>192</v>
      </c>
      <c r="K88" s="111">
        <f t="shared" si="5"/>
        <v>24.928778</v>
      </c>
      <c r="L88" s="115">
        <f>'[5]存货（  ）抽查盘点表'!Z86</f>
        <v>4786.325376</v>
      </c>
      <c r="M88" s="116">
        <f t="shared" si="6"/>
        <v>-8675.214624</v>
      </c>
      <c r="N88" s="117">
        <f t="shared" si="7"/>
        <v>-0.644444441274921</v>
      </c>
      <c r="O88" s="118"/>
    </row>
    <row r="89" s="105" customFormat="1" ht="16.5" customHeight="1" spans="1:15">
      <c r="A89" s="108">
        <f>'[5]存货（  ）抽查盘点表'!A87</f>
        <v>82</v>
      </c>
      <c r="B89" s="109" t="str">
        <f>'[5]存货（  ）抽查盘点表'!B87</f>
        <v>0604060624</v>
      </c>
      <c r="C89" s="108" t="str">
        <f>'[5]存货（  ）抽查盘点表'!D87</f>
        <v>不锈钢方管</v>
      </c>
      <c r="D89" s="110" t="str">
        <f>'[5]存货（  ）抽查盘点表'!E87</f>
        <v>30*60*1.0</v>
      </c>
      <c r="E89" s="108"/>
      <c r="F89" s="108" t="str">
        <f>'[5]存货（  ）抽查盘点表'!G87</f>
        <v>米</v>
      </c>
      <c r="G89" s="111">
        <f>'[5]存货（  ）抽查盘点表'!I87</f>
        <v>210</v>
      </c>
      <c r="H89" s="111">
        <f t="shared" si="4"/>
        <v>54.1310476190476</v>
      </c>
      <c r="I89" s="111">
        <f>'[5]存货（  ）抽查盘点表'!J87</f>
        <v>11367.52</v>
      </c>
      <c r="J89" s="115">
        <f>'[5]存货（  ）抽查盘点表'!O87</f>
        <v>162</v>
      </c>
      <c r="K89" s="111">
        <f t="shared" si="5"/>
        <v>27.065524</v>
      </c>
      <c r="L89" s="115">
        <f>'[5]存货（  ）抽查盘点表'!Z87</f>
        <v>4384.614888</v>
      </c>
      <c r="M89" s="116">
        <f t="shared" si="6"/>
        <v>-6982.905112</v>
      </c>
      <c r="N89" s="117">
        <f t="shared" si="7"/>
        <v>-0.614285711571213</v>
      </c>
      <c r="O89" s="118"/>
    </row>
    <row r="90" s="105" customFormat="1" ht="16.5" customHeight="1" spans="1:15">
      <c r="A90" s="108">
        <f>'[5]存货（  ）抽查盘点表'!A88</f>
        <v>83</v>
      </c>
      <c r="B90" s="109" t="str">
        <f>'[5]存货（  ）抽查盘点表'!B88</f>
        <v>0604060625</v>
      </c>
      <c r="C90" s="108" t="str">
        <f>'[5]存货（  ）抽查盘点表'!D88</f>
        <v>不锈钢方管</v>
      </c>
      <c r="D90" s="110" t="str">
        <f>'[5]存货（  ）抽查盘点表'!E88</f>
        <v>20*40*1.0</v>
      </c>
      <c r="E90" s="108"/>
      <c r="F90" s="108" t="str">
        <f>'[5]存货（  ）抽查盘点表'!G88</f>
        <v>米</v>
      </c>
      <c r="G90" s="111">
        <f>'[5]存货（  ）抽查盘点表'!I88</f>
        <v>203</v>
      </c>
      <c r="H90" s="111">
        <f t="shared" si="4"/>
        <v>35.6125123152709</v>
      </c>
      <c r="I90" s="111">
        <f>'[5]存货（  ）抽查盘点表'!J88</f>
        <v>7229.34</v>
      </c>
      <c r="J90" s="115">
        <f>'[5]存货（  ）抽查盘点表'!O88</f>
        <v>203</v>
      </c>
      <c r="K90" s="111">
        <f t="shared" si="5"/>
        <v>17.806256</v>
      </c>
      <c r="L90" s="115">
        <f>'[5]存货（  ）抽查盘点表'!Z88</f>
        <v>3614.669968</v>
      </c>
      <c r="M90" s="116">
        <f t="shared" si="6"/>
        <v>-3614.670032</v>
      </c>
      <c r="N90" s="117">
        <f t="shared" si="7"/>
        <v>-0.500000004426407</v>
      </c>
      <c r="O90" s="118"/>
    </row>
    <row r="91" s="105" customFormat="1" ht="16.5" customHeight="1" spans="1:15">
      <c r="A91" s="108">
        <f>'[5]存货（  ）抽查盘点表'!A89</f>
        <v>84</v>
      </c>
      <c r="B91" s="109" t="str">
        <f>'[5]存货（  ）抽查盘点表'!B89</f>
        <v>0604060716</v>
      </c>
      <c r="C91" s="108" t="str">
        <f>'[5]存货（  ）抽查盘点表'!D89</f>
        <v>方管</v>
      </c>
      <c r="D91" s="110" t="str">
        <f>'[5]存货（  ）抽查盘点表'!E89</f>
        <v>60*30*2</v>
      </c>
      <c r="E91" s="108"/>
      <c r="F91" s="108" t="str">
        <f>'[5]存货（  ）抽查盘点表'!G89</f>
        <v>吨</v>
      </c>
      <c r="G91" s="111">
        <f>'[5]存货（  ）抽查盘点表'!I89</f>
        <v>4.9856</v>
      </c>
      <c r="H91" s="111">
        <f t="shared" si="4"/>
        <v>4608.21967265725</v>
      </c>
      <c r="I91" s="111">
        <f>'[5]存货（  ）抽查盘点表'!J89</f>
        <v>22974.74</v>
      </c>
      <c r="J91" s="115">
        <f>'[5]存货（  ）抽查盘点表'!O89</f>
        <v>4.666</v>
      </c>
      <c r="K91" s="111">
        <f t="shared" si="5"/>
        <v>2750</v>
      </c>
      <c r="L91" s="115">
        <f>'[5]存货（  ）抽查盘点表'!Z89</f>
        <v>12831.5</v>
      </c>
      <c r="M91" s="116">
        <f t="shared" si="6"/>
        <v>-10143.24</v>
      </c>
      <c r="N91" s="117">
        <f t="shared" si="7"/>
        <v>-0.441495311807664</v>
      </c>
      <c r="O91" s="118"/>
    </row>
    <row r="92" s="105" customFormat="1" ht="16.5" customHeight="1" spans="1:15">
      <c r="A92" s="108">
        <f>'[5]存货（  ）抽查盘点表'!A90</f>
        <v>85</v>
      </c>
      <c r="B92" s="109" t="str">
        <f>'[5]存货（  ）抽查盘点表'!B90</f>
        <v>0604060770</v>
      </c>
      <c r="C92" s="108" t="str">
        <f>'[5]存货（  ）抽查盘点表'!D90</f>
        <v>方管Q235B</v>
      </c>
      <c r="D92" s="110" t="str">
        <f>'[5]存货（  ）抽查盘点表'!E90</f>
        <v>250*100*10</v>
      </c>
      <c r="E92" s="108"/>
      <c r="F92" s="108" t="str">
        <f>'[5]存货（  ）抽查盘点表'!G90</f>
        <v>吨</v>
      </c>
      <c r="G92" s="111">
        <f>'[5]存货（  ）抽查盘点表'!I90</f>
        <v>5.83</v>
      </c>
      <c r="H92" s="111">
        <f t="shared" si="4"/>
        <v>3787.61063464837</v>
      </c>
      <c r="I92" s="111">
        <f>'[5]存货（  ）抽查盘点表'!J90</f>
        <v>22081.77</v>
      </c>
      <c r="J92" s="115">
        <f>'[5]存货（  ）抽查盘点表'!O90</f>
        <v>5.83</v>
      </c>
      <c r="K92" s="111">
        <f t="shared" si="5"/>
        <v>2750</v>
      </c>
      <c r="L92" s="115">
        <f>'[5]存货（  ）抽查盘点表'!Z90</f>
        <v>16032.5</v>
      </c>
      <c r="M92" s="116">
        <f t="shared" si="6"/>
        <v>-6049.27</v>
      </c>
      <c r="N92" s="117">
        <f t="shared" si="7"/>
        <v>-0.273948601040587</v>
      </c>
      <c r="O92" s="118"/>
    </row>
    <row r="93" s="105" customFormat="1" ht="16.5" customHeight="1" spans="1:15">
      <c r="A93" s="108">
        <f>'[5]存货（  ）抽查盘点表'!A91</f>
        <v>86</v>
      </c>
      <c r="B93" s="109" t="str">
        <f>'[5]存货（  ）抽查盘点表'!B91</f>
        <v>0604060790</v>
      </c>
      <c r="C93" s="108" t="str">
        <f>'[5]存货（  ）抽查盘点表'!D91</f>
        <v>方管Q235B</v>
      </c>
      <c r="D93" s="110" t="str">
        <f>'[5]存货（  ）抽查盘点表'!E91</f>
        <v>120*60*5</v>
      </c>
      <c r="E93" s="108"/>
      <c r="F93" s="108" t="str">
        <f>'[5]存货（  ）抽查盘点表'!G91</f>
        <v>公斤（千克）</v>
      </c>
      <c r="G93" s="111">
        <f>'[5]存货（  ）抽查盘点表'!I91</f>
        <v>0</v>
      </c>
      <c r="H93" s="111">
        <f t="shared" si="4"/>
        <v>0</v>
      </c>
      <c r="I93" s="111">
        <f>'[5]存货（  ）抽查盘点表'!J91</f>
        <v>5193.98</v>
      </c>
      <c r="J93" s="115">
        <f>'[5]存货（  ）抽查盘点表'!O91</f>
        <v>0</v>
      </c>
      <c r="K93" s="111">
        <f t="shared" si="5"/>
        <v>0</v>
      </c>
      <c r="L93" s="115">
        <f>'[5]存货（  ）抽查盘点表'!Z91</f>
        <v>0</v>
      </c>
      <c r="M93" s="116">
        <f t="shared" si="6"/>
        <v>-5193.98</v>
      </c>
      <c r="N93" s="117">
        <f t="shared" si="7"/>
        <v>-1</v>
      </c>
      <c r="O93" s="118"/>
    </row>
    <row r="94" s="105" customFormat="1" ht="16.5" customHeight="1" spans="1:15">
      <c r="A94" s="108">
        <f>'[5]存货（  ）抽查盘点表'!A92</f>
        <v>87</v>
      </c>
      <c r="B94" s="109" t="str">
        <f>'[5]存货（  ）抽查盘点表'!B92</f>
        <v>0604100001</v>
      </c>
      <c r="C94" s="108" t="str">
        <f>'[5]存货（  ）抽查盘点表'!D92</f>
        <v>矩管</v>
      </c>
      <c r="D94" s="110" t="str">
        <f>'[5]存货（  ）抽查盘点表'!E92</f>
        <v>160*80*4</v>
      </c>
      <c r="E94" s="108"/>
      <c r="F94" s="108" t="str">
        <f>'[5]存货（  ）抽查盘点表'!G92</f>
        <v>吨</v>
      </c>
      <c r="G94" s="111">
        <f>'[5]存货（  ）抽查盘点表'!I92</f>
        <v>0.0881</v>
      </c>
      <c r="H94" s="111">
        <f t="shared" si="4"/>
        <v>5281.15777525539</v>
      </c>
      <c r="I94" s="111">
        <f>'[5]存货（  ）抽查盘点表'!J92</f>
        <v>465.27</v>
      </c>
      <c r="J94" s="115">
        <f>'[5]存货（  ）抽查盘点表'!O92</f>
        <v>0.0881</v>
      </c>
      <c r="K94" s="111">
        <f t="shared" si="5"/>
        <v>2750</v>
      </c>
      <c r="L94" s="115">
        <f>'[5]存货（  ）抽查盘点表'!Z92</f>
        <v>242.275</v>
      </c>
      <c r="M94" s="116">
        <f t="shared" si="6"/>
        <v>-222.995</v>
      </c>
      <c r="N94" s="117">
        <f t="shared" si="7"/>
        <v>-0.479280847679842</v>
      </c>
      <c r="O94" s="118"/>
    </row>
    <row r="95" s="105" customFormat="1" ht="16.5" customHeight="1" spans="1:15">
      <c r="A95" s="108">
        <f>'[5]存货（  ）抽查盘点表'!A93</f>
        <v>88</v>
      </c>
      <c r="B95" s="109" t="str">
        <f>'[5]存货（  ）抽查盘点表'!B93</f>
        <v>0604120009</v>
      </c>
      <c r="C95" s="108" t="str">
        <f>'[5]存货（  ）抽查盘点表'!D93</f>
        <v>波纹管</v>
      </c>
      <c r="D95" s="110" t="str">
        <f>'[5]存货（  ）抽查盘点表'!E93</f>
        <v>Φ16</v>
      </c>
      <c r="E95" s="108"/>
      <c r="F95" s="108" t="str">
        <f>'[5]存货（  ）抽查盘点表'!G93</f>
        <v>米</v>
      </c>
      <c r="G95" s="111">
        <f>'[5]存货（  ）抽查盘点表'!I93</f>
        <v>58</v>
      </c>
      <c r="H95" s="111">
        <f t="shared" si="4"/>
        <v>1.44913793103448</v>
      </c>
      <c r="I95" s="111">
        <f>'[5]存货（  ）抽查盘点表'!J93</f>
        <v>84.05</v>
      </c>
      <c r="J95" s="115">
        <f>'[5]存货（  ）抽查盘点表'!O93</f>
        <v>58</v>
      </c>
      <c r="K95" s="111">
        <f t="shared" si="5"/>
        <v>0.724569</v>
      </c>
      <c r="L95" s="115">
        <f>'[5]存货（  ）抽查盘点表'!Z93</f>
        <v>42.025002</v>
      </c>
      <c r="M95" s="116">
        <f t="shared" si="6"/>
        <v>-42.024998</v>
      </c>
      <c r="N95" s="117">
        <f t="shared" si="7"/>
        <v>-0.49999997620464</v>
      </c>
      <c r="O95" s="118"/>
    </row>
    <row r="96" s="105" customFormat="1" ht="16.5" customHeight="1" spans="1:15">
      <c r="A96" s="108">
        <f>'[5]存货（  ）抽查盘点表'!A94</f>
        <v>89</v>
      </c>
      <c r="B96" s="109" t="str">
        <f>'[5]存货（  ）抽查盘点表'!B94</f>
        <v>0605030006</v>
      </c>
      <c r="C96" s="108" t="str">
        <f>'[5]存货（  ）抽查盘点表'!D94</f>
        <v>镀锌钢丝绳</v>
      </c>
      <c r="D96" s="110" t="str">
        <f>'[5]存货（  ）抽查盘点表'!E94</f>
        <v>φ10</v>
      </c>
      <c r="E96" s="108"/>
      <c r="F96" s="108" t="str">
        <f>'[5]存货（  ）抽查盘点表'!G94</f>
        <v>米</v>
      </c>
      <c r="G96" s="111">
        <f>'[5]存货（  ）抽查盘点表'!I94</f>
        <v>51</v>
      </c>
      <c r="H96" s="111">
        <f t="shared" si="4"/>
        <v>8.79745098039216</v>
      </c>
      <c r="I96" s="111">
        <f>'[5]存货（  ）抽查盘点表'!J94</f>
        <v>448.67</v>
      </c>
      <c r="J96" s="115">
        <f>'[5]存货（  ）抽查盘点表'!O94</f>
        <v>51</v>
      </c>
      <c r="K96" s="111">
        <f t="shared" si="5"/>
        <v>4.3987255</v>
      </c>
      <c r="L96" s="115">
        <f>'[5]存货（  ）抽查盘点表'!Z94</f>
        <v>224.3350005</v>
      </c>
      <c r="M96" s="116">
        <f t="shared" si="6"/>
        <v>-224.3349995</v>
      </c>
      <c r="N96" s="117">
        <f t="shared" si="7"/>
        <v>-0.499999998885595</v>
      </c>
      <c r="O96" s="118"/>
    </row>
    <row r="97" s="105" customFormat="1" ht="16.5" customHeight="1" spans="1:15">
      <c r="A97" s="108">
        <f>'[5]存货（  ）抽查盘点表'!A95</f>
        <v>90</v>
      </c>
      <c r="B97" s="109" t="str">
        <f>'[5]存货（  ）抽查盘点表'!B95</f>
        <v>0606010006</v>
      </c>
      <c r="C97" s="108" t="str">
        <f>'[5]存货（  ）抽查盘点表'!D95</f>
        <v>普板 Q235B</v>
      </c>
      <c r="D97" s="110" t="str">
        <f>'[5]存货（  ）抽查盘点表'!E95</f>
        <v>δ=2</v>
      </c>
      <c r="E97" s="108"/>
      <c r="F97" s="108" t="str">
        <f>'[5]存货（  ）抽查盘点表'!G95</f>
        <v>吨</v>
      </c>
      <c r="G97" s="111">
        <f>'[5]存货（  ）抽查盘点表'!I95</f>
        <v>0</v>
      </c>
      <c r="H97" s="111">
        <f t="shared" si="4"/>
        <v>0</v>
      </c>
      <c r="I97" s="111">
        <f>'[5]存货（  ）抽查盘点表'!J95</f>
        <v>13902.44</v>
      </c>
      <c r="J97" s="115">
        <f>'[5]存货（  ）抽查盘点表'!O95</f>
        <v>0</v>
      </c>
      <c r="K97" s="111">
        <f t="shared" si="5"/>
        <v>0</v>
      </c>
      <c r="L97" s="115">
        <f>'[5]存货（  ）抽查盘点表'!Z95</f>
        <v>0</v>
      </c>
      <c r="M97" s="116">
        <f t="shared" si="6"/>
        <v>-13902.44</v>
      </c>
      <c r="N97" s="117">
        <f t="shared" si="7"/>
        <v>-1</v>
      </c>
      <c r="O97" s="118"/>
    </row>
    <row r="98" s="105" customFormat="1" ht="16.5" customHeight="1" spans="1:15">
      <c r="A98" s="108">
        <f>'[5]存货（  ）抽查盘点表'!A96</f>
        <v>91</v>
      </c>
      <c r="B98" s="109" t="str">
        <f>'[5]存货（  ）抽查盘点表'!B96</f>
        <v>0606010039</v>
      </c>
      <c r="C98" s="108" t="str">
        <f>'[5]存货（  ）抽查盘点表'!D96</f>
        <v>普板 Q235B</v>
      </c>
      <c r="D98" s="110" t="str">
        <f>'[5]存货（  ）抽查盘点表'!E96</f>
        <v>δ=12*2500</v>
      </c>
      <c r="E98" s="108"/>
      <c r="F98" s="108" t="str">
        <f>'[5]存货（  ）抽查盘点表'!G96</f>
        <v>吨</v>
      </c>
      <c r="G98" s="111">
        <f>'[5]存货（  ）抽查盘点表'!I96</f>
        <v>5.652</v>
      </c>
      <c r="H98" s="111">
        <f t="shared" si="4"/>
        <v>3526.54989384289</v>
      </c>
      <c r="I98" s="111">
        <f>'[5]存货（  ）抽查盘点表'!J96</f>
        <v>19932.06</v>
      </c>
      <c r="J98" s="115">
        <f>'[5]存货（  ）抽查盘点表'!O96</f>
        <v>5.652</v>
      </c>
      <c r="K98" s="111">
        <f t="shared" si="5"/>
        <v>2750</v>
      </c>
      <c r="L98" s="115">
        <f>'[5]存货（  ）抽查盘点表'!Z96</f>
        <v>15543</v>
      </c>
      <c r="M98" s="116">
        <f t="shared" si="6"/>
        <v>-4389.06</v>
      </c>
      <c r="N98" s="117">
        <f t="shared" si="7"/>
        <v>-0.220201022874705</v>
      </c>
      <c r="O98" s="118"/>
    </row>
    <row r="99" s="105" customFormat="1" ht="16.5" customHeight="1" spans="1:15">
      <c r="A99" s="108">
        <f>'[5]存货（  ）抽查盘点表'!A97</f>
        <v>92</v>
      </c>
      <c r="B99" s="109" t="str">
        <f>'[5]存货（  ）抽查盘点表'!B97</f>
        <v>0606010042</v>
      </c>
      <c r="C99" s="108" t="str">
        <f>'[5]存货（  ）抽查盘点表'!D97</f>
        <v>普板 Q235B</v>
      </c>
      <c r="D99" s="110" t="str">
        <f>'[5]存货（  ）抽查盘点表'!E97</f>
        <v>δ=14*2200</v>
      </c>
      <c r="E99" s="108"/>
      <c r="F99" s="108" t="str">
        <f>'[5]存货（  ）抽查盘点表'!G97</f>
        <v>吨</v>
      </c>
      <c r="G99" s="111">
        <f>'[5]存货（  ）抽查盘点表'!I97</f>
        <v>1.862</v>
      </c>
      <c r="H99" s="111">
        <f t="shared" si="4"/>
        <v>3495.574650913</v>
      </c>
      <c r="I99" s="111">
        <f>'[5]存货（  ）抽查盘点表'!J97</f>
        <v>6508.76</v>
      </c>
      <c r="J99" s="115">
        <f>'[5]存货（  ）抽查盘点表'!O97</f>
        <v>1.862</v>
      </c>
      <c r="K99" s="111">
        <f t="shared" si="5"/>
        <v>2750</v>
      </c>
      <c r="L99" s="115">
        <f>'[5]存货（  ）抽查盘点表'!Z97</f>
        <v>5120.5</v>
      </c>
      <c r="M99" s="116">
        <f t="shared" si="6"/>
        <v>-1388.26</v>
      </c>
      <c r="N99" s="117">
        <f t="shared" si="7"/>
        <v>-0.213291010883794</v>
      </c>
      <c r="O99" s="118"/>
    </row>
    <row r="100" s="105" customFormat="1" ht="16.5" customHeight="1" spans="1:15">
      <c r="A100" s="108">
        <f>'[5]存货（  ）抽查盘点表'!A98</f>
        <v>93</v>
      </c>
      <c r="B100" s="109" t="str">
        <f>'[5]存货（  ）抽查盘点表'!B98</f>
        <v>0606010103</v>
      </c>
      <c r="C100" s="108" t="str">
        <f>'[5]存货（  ）抽查盘点表'!D98</f>
        <v>普板 Q235B</v>
      </c>
      <c r="D100" s="110" t="str">
        <f>'[5]存货（  ）抽查盘点表'!E98</f>
        <v>δ=36*2200</v>
      </c>
      <c r="E100" s="108"/>
      <c r="F100" s="108" t="str">
        <f>'[5]存货（  ）抽查盘点表'!G98</f>
        <v>吨</v>
      </c>
      <c r="G100" s="111">
        <f>'[5]存货（  ）抽查盘点表'!I98</f>
        <v>16</v>
      </c>
      <c r="H100" s="111">
        <f t="shared" si="4"/>
        <v>3380.53125</v>
      </c>
      <c r="I100" s="111">
        <f>'[5]存货（  ）抽查盘点表'!J98</f>
        <v>54088.5</v>
      </c>
      <c r="J100" s="115">
        <f>'[5]存货（  ）抽查盘点表'!O98</f>
        <v>16</v>
      </c>
      <c r="K100" s="111">
        <f t="shared" si="5"/>
        <v>2750</v>
      </c>
      <c r="L100" s="115">
        <f>'[5]存货（  ）抽查盘点表'!Z98</f>
        <v>44000</v>
      </c>
      <c r="M100" s="116">
        <f t="shared" si="6"/>
        <v>-10088.5</v>
      </c>
      <c r="N100" s="117">
        <f t="shared" si="7"/>
        <v>-0.186518391155236</v>
      </c>
      <c r="O100" s="118"/>
    </row>
    <row r="101" s="105" customFormat="1" ht="16.5" customHeight="1" spans="1:15">
      <c r="A101" s="108">
        <f>'[5]存货（  ）抽查盘点表'!A99</f>
        <v>94</v>
      </c>
      <c r="B101" s="109" t="str">
        <f>'[5]存货（  ）抽查盘点表'!B99</f>
        <v>0606050528</v>
      </c>
      <c r="C101" s="108" t="str">
        <f>'[5]存货（  ）抽查盘点表'!D99</f>
        <v>彩钢板</v>
      </c>
      <c r="D101" s="110" t="str">
        <f>'[5]存货（  ）抽查盘点表'!E99</f>
        <v>0.5</v>
      </c>
      <c r="E101" s="108"/>
      <c r="F101" s="108" t="str">
        <f>'[5]存货（  ）抽查盘点表'!G99</f>
        <v>米</v>
      </c>
      <c r="G101" s="111">
        <f>'[5]存货（  ）抽查盘点表'!I99</f>
        <v>214</v>
      </c>
      <c r="H101" s="111">
        <f t="shared" si="4"/>
        <v>62.9404205607477</v>
      </c>
      <c r="I101" s="111">
        <f>'[5]存货（  ）抽查盘点表'!J99</f>
        <v>13469.25</v>
      </c>
      <c r="J101" s="115">
        <f>'[5]存货（  ）抽查盘点表'!O99</f>
        <v>214</v>
      </c>
      <c r="K101" s="111">
        <f t="shared" si="5"/>
        <v>31.4702105</v>
      </c>
      <c r="L101" s="115">
        <f>'[5]存货（  ）抽查盘点表'!Z99</f>
        <v>6734.625047</v>
      </c>
      <c r="M101" s="116">
        <f t="shared" si="6"/>
        <v>-6734.624953</v>
      </c>
      <c r="N101" s="117">
        <f t="shared" si="7"/>
        <v>-0.49999999651057</v>
      </c>
      <c r="O101" s="118"/>
    </row>
    <row r="102" s="105" customFormat="1" ht="16.5" customHeight="1" spans="1:15">
      <c r="A102" s="108">
        <f>'[5]存货（  ）抽查盘点表'!A100</f>
        <v>95</v>
      </c>
      <c r="B102" s="109" t="str">
        <f>'[5]存货（  ）抽查盘点表'!B100</f>
        <v>0606050531</v>
      </c>
      <c r="C102" s="108" t="str">
        <f>'[5]存货（  ）抽查盘点表'!D100</f>
        <v>彩钢岩棉夹芯板</v>
      </c>
      <c r="D102" s="110"/>
      <c r="E102" s="108"/>
      <c r="F102" s="108" t="str">
        <f>'[5]存货（  ）抽查盘点表'!G100</f>
        <v>米</v>
      </c>
      <c r="G102" s="111">
        <f>'[5]存货（  ）抽查盘点表'!I100</f>
        <v>345.76</v>
      </c>
      <c r="H102" s="111">
        <f t="shared" si="4"/>
        <v>76.9911499305877</v>
      </c>
      <c r="I102" s="111">
        <f>'[5]存货（  ）抽查盘点表'!J100</f>
        <v>26620.46</v>
      </c>
      <c r="J102" s="115">
        <f>'[5]存货（  ）抽查盘点表'!O100</f>
        <v>0</v>
      </c>
      <c r="K102" s="111">
        <f t="shared" si="5"/>
        <v>0</v>
      </c>
      <c r="L102" s="115">
        <f>'[5]存货（  ）抽查盘点表'!Z100</f>
        <v>0</v>
      </c>
      <c r="M102" s="116">
        <f t="shared" si="6"/>
        <v>-26620.46</v>
      </c>
      <c r="N102" s="117">
        <f t="shared" si="7"/>
        <v>-1</v>
      </c>
      <c r="O102" s="118"/>
    </row>
    <row r="103" s="105" customFormat="1" ht="16.5" customHeight="1" spans="1:15">
      <c r="A103" s="108">
        <f>'[5]存货（  ）抽查盘点表'!A101</f>
        <v>96</v>
      </c>
      <c r="B103" s="109" t="str">
        <f>'[5]存货（  ）抽查盘点表'!B101</f>
        <v>0606050532</v>
      </c>
      <c r="C103" s="108" t="str">
        <f>'[5]存货（  ）抽查盘点表'!D101</f>
        <v>彩钢压型板</v>
      </c>
      <c r="D103" s="110"/>
      <c r="E103" s="108"/>
      <c r="F103" s="108" t="str">
        <f>'[5]存货（  ）抽查盘点表'!G101</f>
        <v>米</v>
      </c>
      <c r="G103" s="111">
        <f>'[5]存货（  ）抽查盘点表'!I101</f>
        <v>129.6</v>
      </c>
      <c r="H103" s="111">
        <f t="shared" si="4"/>
        <v>23.0088734567901</v>
      </c>
      <c r="I103" s="111">
        <f>'[5]存货（  ）抽查盘点表'!J101</f>
        <v>2981.95</v>
      </c>
      <c r="J103" s="115">
        <f>'[5]存货（  ）抽查盘点表'!O101</f>
        <v>0</v>
      </c>
      <c r="K103" s="111">
        <f t="shared" si="5"/>
        <v>0</v>
      </c>
      <c r="L103" s="115">
        <f>'[5]存货（  ）抽查盘点表'!Z101</f>
        <v>0</v>
      </c>
      <c r="M103" s="116">
        <f t="shared" si="6"/>
        <v>-2981.95</v>
      </c>
      <c r="N103" s="117">
        <f t="shared" si="7"/>
        <v>-1</v>
      </c>
      <c r="O103" s="118"/>
    </row>
    <row r="104" s="105" customFormat="1" ht="16.5" customHeight="1" spans="1:15">
      <c r="A104" s="108">
        <f>'[5]存货（  ）抽查盘点表'!A102</f>
        <v>97</v>
      </c>
      <c r="B104" s="109" t="str">
        <f>'[5]存货（  ）抽查盘点表'!B102</f>
        <v>0606060009</v>
      </c>
      <c r="C104" s="108" t="str">
        <f>'[5]存货（  ）抽查盘点表'!D102</f>
        <v>镀锌板</v>
      </c>
      <c r="D104" s="110" t="str">
        <f>'[5]存货（  ）抽查盘点表'!E102</f>
        <v>3MM</v>
      </c>
      <c r="E104" s="108"/>
      <c r="F104" s="108" t="str">
        <f>'[5]存货（  ）抽查盘点表'!G102</f>
        <v>吨</v>
      </c>
      <c r="G104" s="111">
        <f>'[5]存货（  ）抽查盘点表'!I102</f>
        <v>0.7017</v>
      </c>
      <c r="H104" s="111">
        <f t="shared" si="4"/>
        <v>3991.37808180134</v>
      </c>
      <c r="I104" s="111">
        <f>'[5]存货（  ）抽查盘点表'!J102</f>
        <v>2800.75</v>
      </c>
      <c r="J104" s="115">
        <f>'[5]存货（  ）抽查盘点表'!O102</f>
        <v>0.7017</v>
      </c>
      <c r="K104" s="111">
        <f t="shared" si="5"/>
        <v>2750</v>
      </c>
      <c r="L104" s="115">
        <f>'[5]存货（  ）抽查盘点表'!Z102</f>
        <v>1929.675</v>
      </c>
      <c r="M104" s="116">
        <f t="shared" si="6"/>
        <v>-871.075</v>
      </c>
      <c r="N104" s="117">
        <f t="shared" si="7"/>
        <v>-0.311014906721414</v>
      </c>
      <c r="O104" s="118"/>
    </row>
    <row r="105" s="105" customFormat="1" ht="16.5" customHeight="1" spans="1:15">
      <c r="A105" s="108">
        <f>'[5]存货（  ）抽查盘点表'!A103</f>
        <v>98</v>
      </c>
      <c r="B105" s="109" t="str">
        <f>'[5]存货（  ）抽查盘点表'!B103</f>
        <v>0606060018</v>
      </c>
      <c r="C105" s="108" t="str">
        <f>'[5]存货（  ）抽查盘点表'!D103</f>
        <v>镀锌钢板</v>
      </c>
      <c r="D105" s="110" t="str">
        <f>'[5]存货（  ）抽查盘点表'!E103</f>
        <v>δ=3</v>
      </c>
      <c r="E105" s="108"/>
      <c r="F105" s="108" t="str">
        <f>'[5]存货（  ）抽查盘点表'!G103</f>
        <v>吨</v>
      </c>
      <c r="G105" s="111">
        <f>'[5]存货（  ）抽查盘点表'!I103</f>
        <v>0.0001</v>
      </c>
      <c r="H105" s="111">
        <f t="shared" si="4"/>
        <v>4500</v>
      </c>
      <c r="I105" s="111">
        <f>'[5]存货（  ）抽查盘点表'!J103</f>
        <v>0.45</v>
      </c>
      <c r="J105" s="115">
        <f>'[5]存货（  ）抽查盘点表'!O103</f>
        <v>0.0001</v>
      </c>
      <c r="K105" s="111">
        <f t="shared" si="5"/>
        <v>2750</v>
      </c>
      <c r="L105" s="115">
        <f>'[5]存货（  ）抽查盘点表'!Z103</f>
        <v>0.275</v>
      </c>
      <c r="M105" s="116">
        <f t="shared" si="6"/>
        <v>-0.175</v>
      </c>
      <c r="N105" s="117">
        <f t="shared" si="7"/>
        <v>-0.388888888888889</v>
      </c>
      <c r="O105" s="118"/>
    </row>
    <row r="106" s="105" customFormat="1" ht="16.5" customHeight="1" spans="1:15">
      <c r="A106" s="108">
        <f>'[5]存货（  ）抽查盘点表'!A104</f>
        <v>99</v>
      </c>
      <c r="B106" s="109" t="str">
        <f>'[5]存货（  ）抽查盘点表'!B104</f>
        <v>0606060028</v>
      </c>
      <c r="C106" s="108" t="str">
        <f>'[5]存货（  ）抽查盘点表'!D104</f>
        <v>镀锌钢板Q235B</v>
      </c>
      <c r="D106" s="110" t="str">
        <f>'[5]存货（  ）抽查盘点表'!E104</f>
        <v>2.5*1250</v>
      </c>
      <c r="E106" s="108"/>
      <c r="F106" s="108" t="str">
        <f>'[5]存货（  ）抽查盘点表'!G104</f>
        <v>吨</v>
      </c>
      <c r="G106" s="111">
        <f>'[5]存货（  ）抽查盘点表'!I104</f>
        <v>0.36</v>
      </c>
      <c r="H106" s="111">
        <f t="shared" si="4"/>
        <v>4026.55555555556</v>
      </c>
      <c r="I106" s="111">
        <f>'[5]存货（  ）抽查盘点表'!J104</f>
        <v>1449.56</v>
      </c>
      <c r="J106" s="115">
        <f>'[5]存货（  ）抽查盘点表'!O104</f>
        <v>0.36</v>
      </c>
      <c r="K106" s="111">
        <f t="shared" si="5"/>
        <v>2750</v>
      </c>
      <c r="L106" s="115">
        <f>'[5]存货（  ）抽查盘点表'!Z104</f>
        <v>990</v>
      </c>
      <c r="M106" s="116">
        <f t="shared" si="6"/>
        <v>-459.56</v>
      </c>
      <c r="N106" s="117">
        <f t="shared" si="7"/>
        <v>-0.317034134495985</v>
      </c>
      <c r="O106" s="118"/>
    </row>
    <row r="107" s="105" customFormat="1" ht="16.5" customHeight="1" spans="1:15">
      <c r="A107" s="108">
        <f>'[5]存货（  ）抽查盘点表'!A105</f>
        <v>100</v>
      </c>
      <c r="B107" s="109" t="str">
        <f>'[5]存货（  ）抽查盘点表'!B105</f>
        <v>0606080183</v>
      </c>
      <c r="C107" s="108" t="str">
        <f>'[5]存货（  ）抽查盘点表'!D105</f>
        <v>热卷板Q235B</v>
      </c>
      <c r="D107" s="110" t="str">
        <f>'[5]存货（  ）抽查盘点表'!E105</f>
        <v>1.5*1250</v>
      </c>
      <c r="E107" s="108"/>
      <c r="F107" s="108" t="str">
        <f>'[5]存货（  ）抽查盘点表'!G105</f>
        <v>吨</v>
      </c>
      <c r="G107" s="111">
        <f>'[5]存货（  ）抽查盘点表'!I105</f>
        <v>0</v>
      </c>
      <c r="H107" s="111">
        <f t="shared" si="4"/>
        <v>0</v>
      </c>
      <c r="I107" s="111">
        <f>'[5]存货（  ）抽查盘点表'!J105</f>
        <v>73.05</v>
      </c>
      <c r="J107" s="115">
        <f>'[5]存货（  ）抽查盘点表'!O105</f>
        <v>0</v>
      </c>
      <c r="K107" s="111">
        <f t="shared" si="5"/>
        <v>0</v>
      </c>
      <c r="L107" s="115">
        <f>'[5]存货（  ）抽查盘点表'!Z105</f>
        <v>0</v>
      </c>
      <c r="M107" s="116">
        <f t="shared" si="6"/>
        <v>-73.05</v>
      </c>
      <c r="N107" s="117">
        <f t="shared" si="7"/>
        <v>-1</v>
      </c>
      <c r="O107" s="118"/>
    </row>
    <row r="108" s="105" customFormat="1" ht="16.5" customHeight="1" spans="1:15">
      <c r="A108" s="108">
        <f>'[5]存货（  ）抽查盘点表'!A106</f>
        <v>101</v>
      </c>
      <c r="B108" s="109" t="str">
        <f>'[5]存货（  ）抽查盘点表'!B106</f>
        <v>0606104086</v>
      </c>
      <c r="C108" s="108" t="str">
        <f>'[5]存货（  ）抽查盘点表'!D106</f>
        <v>开平板Q235B</v>
      </c>
      <c r="D108" s="110" t="str">
        <f>'[5]存货（  ）抽查盘点表'!E106</f>
        <v>2*1250</v>
      </c>
      <c r="E108" s="108"/>
      <c r="F108" s="108" t="str">
        <f>'[5]存货（  ）抽查盘点表'!G106</f>
        <v>吨</v>
      </c>
      <c r="G108" s="111">
        <f>'[5]存货（  ）抽查盘点表'!I106</f>
        <v>0.3955</v>
      </c>
      <c r="H108" s="111">
        <f t="shared" si="4"/>
        <v>3495.57522123894</v>
      </c>
      <c r="I108" s="111">
        <f>'[5]存货（  ）抽查盘点表'!J106</f>
        <v>1382.5</v>
      </c>
      <c r="J108" s="115">
        <f>'[5]存货（  ）抽查盘点表'!O106</f>
        <v>0.3955</v>
      </c>
      <c r="K108" s="111">
        <f t="shared" si="5"/>
        <v>2750</v>
      </c>
      <c r="L108" s="115">
        <f>'[5]存货（  ）抽查盘点表'!Z106</f>
        <v>1087.625</v>
      </c>
      <c r="M108" s="116">
        <f t="shared" si="6"/>
        <v>-294.875</v>
      </c>
      <c r="N108" s="117">
        <f t="shared" si="7"/>
        <v>-0.213291139240506</v>
      </c>
      <c r="O108" s="118"/>
    </row>
    <row r="109" s="105" customFormat="1" ht="16.5" customHeight="1" spans="1:15">
      <c r="A109" s="108">
        <f>'[5]存货（  ）抽查盘点表'!A107</f>
        <v>102</v>
      </c>
      <c r="B109" s="109" t="str">
        <f>'[5]存货（  ）抽查盘点表'!B107</f>
        <v>0606104087</v>
      </c>
      <c r="C109" s="108" t="str">
        <f>'[5]存货（  ）抽查盘点表'!D107</f>
        <v>开平板Q235B</v>
      </c>
      <c r="D109" s="110" t="str">
        <f>'[5]存货（  ）抽查盘点表'!E107</f>
        <v>3*1250</v>
      </c>
      <c r="E109" s="108"/>
      <c r="F109" s="108" t="str">
        <f>'[5]存货（  ）抽查盘点表'!G107</f>
        <v>吨</v>
      </c>
      <c r="G109" s="111">
        <f>'[5]存货（  ）抽查盘点表'!I107</f>
        <v>0.0883</v>
      </c>
      <c r="H109" s="111">
        <f t="shared" si="4"/>
        <v>3634.54133635334</v>
      </c>
      <c r="I109" s="111">
        <f>'[5]存货（  ）抽查盘点表'!J107</f>
        <v>320.93</v>
      </c>
      <c r="J109" s="115">
        <f>'[5]存货（  ）抽查盘点表'!O107</f>
        <v>0.0883</v>
      </c>
      <c r="K109" s="111">
        <f t="shared" si="5"/>
        <v>2750</v>
      </c>
      <c r="L109" s="115">
        <f>'[5]存货（  ）抽查盘点表'!Z107</f>
        <v>242.825</v>
      </c>
      <c r="M109" s="116">
        <f t="shared" si="6"/>
        <v>-78.105</v>
      </c>
      <c r="N109" s="117">
        <f t="shared" si="7"/>
        <v>-0.243370828529586</v>
      </c>
      <c r="O109" s="118"/>
    </row>
    <row r="110" s="105" customFormat="1" ht="16.5" customHeight="1" spans="1:15">
      <c r="A110" s="108">
        <f>'[5]存货（  ）抽查盘点表'!A108</f>
        <v>103</v>
      </c>
      <c r="B110" s="109" t="str">
        <f>'[5]存货（  ）抽查盘点表'!B108</f>
        <v>0606104122</v>
      </c>
      <c r="C110" s="108" t="str">
        <f>'[5]存货（  ）抽查盘点表'!D108</f>
        <v>开平板Q235B</v>
      </c>
      <c r="D110" s="110" t="str">
        <f>'[5]存货（  ）抽查盘点表'!E108</f>
        <v>4*1500 </v>
      </c>
      <c r="E110" s="108"/>
      <c r="F110" s="108" t="str">
        <f>'[5]存货（  ）抽查盘点表'!G108</f>
        <v>公斤（千克）</v>
      </c>
      <c r="G110" s="111">
        <f>'[5]存货（  ）抽查盘点表'!I108</f>
        <v>706.5</v>
      </c>
      <c r="H110" s="111">
        <f t="shared" si="4"/>
        <v>3.27433828733192</v>
      </c>
      <c r="I110" s="111">
        <f>'[5]存货（  ）抽查盘点表'!J108</f>
        <v>2313.32</v>
      </c>
      <c r="J110" s="115">
        <f>'[5]存货（  ）抽查盘点表'!O108</f>
        <v>0</v>
      </c>
      <c r="K110" s="111">
        <f t="shared" si="5"/>
        <v>0</v>
      </c>
      <c r="L110" s="115">
        <f>'[5]存货（  ）抽查盘点表'!Z108</f>
        <v>0</v>
      </c>
      <c r="M110" s="116">
        <f t="shared" si="6"/>
        <v>-2313.32</v>
      </c>
      <c r="N110" s="117">
        <f t="shared" si="7"/>
        <v>-1</v>
      </c>
      <c r="O110" s="118"/>
    </row>
    <row r="111" s="105" customFormat="1" ht="16.5" customHeight="1" spans="1:15">
      <c r="A111" s="108">
        <f>'[5]存货（  ）抽查盘点表'!A109</f>
        <v>104</v>
      </c>
      <c r="B111" s="109" t="str">
        <f>'[5]存货（  ）抽查盘点表'!B109</f>
        <v>0606990342</v>
      </c>
      <c r="C111" s="108" t="str">
        <f>'[5]存货（  ）抽查盘点表'!D109</f>
        <v>不锈钢板</v>
      </c>
      <c r="D111" s="110"/>
      <c r="E111" s="108"/>
      <c r="F111" s="108" t="str">
        <f>'[5]存货（  ）抽查盘点表'!G109</f>
        <v>吨</v>
      </c>
      <c r="G111" s="111">
        <f>'[5]存货（  ）抽查盘点表'!I109</f>
        <v>0</v>
      </c>
      <c r="H111" s="111">
        <f t="shared" si="4"/>
        <v>0</v>
      </c>
      <c r="I111" s="111">
        <f>'[5]存货（  ）抽查盘点表'!J109</f>
        <v>1.15</v>
      </c>
      <c r="J111" s="115">
        <f>'[5]存货（  ）抽查盘点表'!O109</f>
        <v>0</v>
      </c>
      <c r="K111" s="111">
        <f t="shared" si="5"/>
        <v>0</v>
      </c>
      <c r="L111" s="115">
        <f>'[5]存货（  ）抽查盘点表'!Z109</f>
        <v>0</v>
      </c>
      <c r="M111" s="116">
        <f t="shared" si="6"/>
        <v>-1.15</v>
      </c>
      <c r="N111" s="117">
        <f t="shared" si="7"/>
        <v>-1</v>
      </c>
      <c r="O111" s="118"/>
    </row>
    <row r="112" s="105" customFormat="1" ht="16.5" customHeight="1" spans="1:15">
      <c r="A112" s="108">
        <f>'[5]存货（  ）抽查盘点表'!A110</f>
        <v>105</v>
      </c>
      <c r="B112" s="109" t="str">
        <f>'[5]存货（  ）抽查盘点表'!B110</f>
        <v>0606990546</v>
      </c>
      <c r="C112" s="108" t="str">
        <f>'[5]存货（  ）抽查盘点表'!D110</f>
        <v>格栅板</v>
      </c>
      <c r="D112" s="110"/>
      <c r="E112" s="108"/>
      <c r="F112" s="108" t="str">
        <f>'[5]存货（  ）抽查盘点表'!G110</f>
        <v>块</v>
      </c>
      <c r="G112" s="111">
        <f>'[5]存货（  ）抽查盘点表'!I110</f>
        <v>28</v>
      </c>
      <c r="H112" s="111">
        <f t="shared" si="4"/>
        <v>29.8275</v>
      </c>
      <c r="I112" s="111">
        <f>'[5]存货（  ）抽查盘点表'!J110</f>
        <v>835.17</v>
      </c>
      <c r="J112" s="115">
        <f>'[5]存货（  ）抽查盘点表'!O110</f>
        <v>0</v>
      </c>
      <c r="K112" s="111">
        <f t="shared" si="5"/>
        <v>0</v>
      </c>
      <c r="L112" s="115">
        <f>'[5]存货（  ）抽查盘点表'!Z110</f>
        <v>0</v>
      </c>
      <c r="M112" s="116">
        <f t="shared" si="6"/>
        <v>-835.17</v>
      </c>
      <c r="N112" s="117">
        <f t="shared" si="7"/>
        <v>-1</v>
      </c>
      <c r="O112" s="118"/>
    </row>
    <row r="113" s="105" customFormat="1" ht="16.5" customHeight="1" spans="1:15">
      <c r="A113" s="108">
        <f>'[5]存货（  ）抽查盘点表'!A111</f>
        <v>106</v>
      </c>
      <c r="B113" s="109" t="str">
        <f>'[5]存货（  ）抽查盘点表'!B111</f>
        <v>0606990606</v>
      </c>
      <c r="C113" s="108" t="str">
        <f>'[5]存货（  ）抽查盘点表'!D111</f>
        <v>带钢</v>
      </c>
      <c r="D113" s="110" t="str">
        <f>'[5]存货（  ）抽查盘点表'!E111</f>
        <v>50*2Q235B</v>
      </c>
      <c r="E113" s="108"/>
      <c r="F113" s="108" t="str">
        <f>'[5]存货（  ）抽查盘点表'!G111</f>
        <v>米</v>
      </c>
      <c r="G113" s="111">
        <f>'[5]存货（  ）抽查盘点表'!I111</f>
        <v>243</v>
      </c>
      <c r="H113" s="111">
        <f t="shared" si="4"/>
        <v>1.1179012345679</v>
      </c>
      <c r="I113" s="111">
        <f>'[5]存货（  ）抽查盘点表'!J111</f>
        <v>271.65</v>
      </c>
      <c r="J113" s="115">
        <f>'[5]存货（  ）抽查盘点表'!O111</f>
        <v>0</v>
      </c>
      <c r="K113" s="111">
        <f t="shared" si="5"/>
        <v>0</v>
      </c>
      <c r="L113" s="115">
        <f>'[5]存货（  ）抽查盘点表'!Z111</f>
        <v>0</v>
      </c>
      <c r="M113" s="116">
        <f t="shared" si="6"/>
        <v>-271.65</v>
      </c>
      <c r="N113" s="117">
        <f t="shared" si="7"/>
        <v>-1</v>
      </c>
      <c r="O113" s="118"/>
    </row>
    <row r="114" s="105" customFormat="1" ht="16.5" customHeight="1" spans="1:15">
      <c r="A114" s="108">
        <f>'[5]存货（  ）抽查盘点表'!A112</f>
        <v>107</v>
      </c>
      <c r="B114" s="109" t="str">
        <f>'[5]存货（  ）抽查盘点表'!B112</f>
        <v>0607010010</v>
      </c>
      <c r="C114" s="108" t="str">
        <f>'[5]存货（  ）抽查盘点表'!D112</f>
        <v>扁钢</v>
      </c>
      <c r="D114" s="110" t="str">
        <f>'[5]存货（  ）抽查盘点表'!E112</f>
        <v>-50*3</v>
      </c>
      <c r="E114" s="108"/>
      <c r="F114" s="108" t="str">
        <f>'[5]存货（  ）抽查盘点表'!G112</f>
        <v>吨</v>
      </c>
      <c r="G114" s="111">
        <f>'[5]存货（  ）抽查盘点表'!I112</f>
        <v>0.2055</v>
      </c>
      <c r="H114" s="111">
        <f t="shared" si="4"/>
        <v>4027.83454987835</v>
      </c>
      <c r="I114" s="111">
        <f>'[5]存货（  ）抽查盘点表'!J112</f>
        <v>827.72</v>
      </c>
      <c r="J114" s="115">
        <f>'[5]存货（  ）抽查盘点表'!O112</f>
        <v>0.2055</v>
      </c>
      <c r="K114" s="111">
        <f t="shared" si="5"/>
        <v>2750</v>
      </c>
      <c r="L114" s="115">
        <f>'[5]存货（  ）抽查盘点表'!Z112</f>
        <v>565.125</v>
      </c>
      <c r="M114" s="116">
        <f t="shared" si="6"/>
        <v>-262.595</v>
      </c>
      <c r="N114" s="117">
        <f t="shared" si="7"/>
        <v>-0.317251002754555</v>
      </c>
      <c r="O114" s="118"/>
    </row>
    <row r="115" s="105" customFormat="1" ht="16.5" customHeight="1" spans="1:15">
      <c r="A115" s="108">
        <f>'[5]存货（  ）抽查盘点表'!A113</f>
        <v>108</v>
      </c>
      <c r="B115" s="109" t="str">
        <f>'[5]存货（  ）抽查盘点表'!B113</f>
        <v>0607020007</v>
      </c>
      <c r="C115" s="108" t="str">
        <f>'[5]存货（  ）抽查盘点表'!D113</f>
        <v>镀锌扁钢</v>
      </c>
      <c r="D115" s="110" t="str">
        <f>'[5]存货（  ）抽查盘点表'!E113</f>
        <v>-40*4</v>
      </c>
      <c r="E115" s="108"/>
      <c r="F115" s="108" t="str">
        <f>'[5]存货（  ）抽查盘点表'!G113</f>
        <v>吨</v>
      </c>
      <c r="G115" s="111">
        <f>'[5]存货（  ）抽查盘点表'!I113</f>
        <v>0.235</v>
      </c>
      <c r="H115" s="111">
        <f t="shared" si="4"/>
        <v>4508.08510638298</v>
      </c>
      <c r="I115" s="111">
        <f>'[5]存货（  ）抽查盘点表'!J113</f>
        <v>1059.4</v>
      </c>
      <c r="J115" s="115">
        <f>'[5]存货（  ）抽查盘点表'!O113</f>
        <v>0.235</v>
      </c>
      <c r="K115" s="111">
        <f t="shared" si="5"/>
        <v>2750</v>
      </c>
      <c r="L115" s="115">
        <f>'[5]存货（  ）抽查盘点表'!Z113</f>
        <v>646.25</v>
      </c>
      <c r="M115" s="116">
        <f t="shared" si="6"/>
        <v>-413.15</v>
      </c>
      <c r="N115" s="117">
        <f t="shared" si="7"/>
        <v>-0.389984897111573</v>
      </c>
      <c r="O115" s="118"/>
    </row>
    <row r="116" s="105" customFormat="1" ht="16.5" customHeight="1" spans="1:15">
      <c r="A116" s="108">
        <f>'[5]存货（  ）抽查盘点表'!A114</f>
        <v>109</v>
      </c>
      <c r="B116" s="109" t="str">
        <f>'[5]存货（  ）抽查盘点表'!B114</f>
        <v>0609010005</v>
      </c>
      <c r="C116" s="108" t="str">
        <f>'[5]存货（  ）抽查盘点表'!D114</f>
        <v>热轧槽钢 Q235B</v>
      </c>
      <c r="D116" s="110" t="str">
        <f>'[5]存货（  ）抽查盘点表'!E114</f>
        <v>12#</v>
      </c>
      <c r="E116" s="108"/>
      <c r="F116" s="108" t="str">
        <f>'[5]存货（  ）抽查盘点表'!G114</f>
        <v>吨</v>
      </c>
      <c r="G116" s="111">
        <f>'[5]存货（  ）抽查盘点表'!I114</f>
        <v>3.9044</v>
      </c>
      <c r="H116" s="111">
        <f t="shared" si="4"/>
        <v>3728.96731892224</v>
      </c>
      <c r="I116" s="111">
        <f>'[5]存货（  ）抽查盘点表'!J114</f>
        <v>14559.38</v>
      </c>
      <c r="J116" s="115">
        <f>'[5]存货（  ）抽查盘点表'!O114</f>
        <v>3.9044</v>
      </c>
      <c r="K116" s="111">
        <f t="shared" si="5"/>
        <v>2750</v>
      </c>
      <c r="L116" s="115">
        <f>'[5]存货（  ）抽查盘点表'!Z114</f>
        <v>10737.1</v>
      </c>
      <c r="M116" s="116">
        <f t="shared" si="6"/>
        <v>-3822.28</v>
      </c>
      <c r="N116" s="117">
        <f t="shared" si="7"/>
        <v>-0.262530409948775</v>
      </c>
      <c r="O116" s="118"/>
    </row>
    <row r="117" s="105" customFormat="1" ht="16.5" customHeight="1" spans="1:15">
      <c r="A117" s="108">
        <f>'[5]存货（  ）抽查盘点表'!A115</f>
        <v>110</v>
      </c>
      <c r="B117" s="109" t="str">
        <f>'[5]存货（  ）抽查盘点表'!B115</f>
        <v>0609010014</v>
      </c>
      <c r="C117" s="108" t="str">
        <f>'[5]存货（  ）抽查盘点表'!D115</f>
        <v>热轧槽钢 Q235B</v>
      </c>
      <c r="D117" s="110" t="str">
        <f>'[5]存货（  ）抽查盘点表'!E115</f>
        <v>20#</v>
      </c>
      <c r="E117" s="108"/>
      <c r="F117" s="108" t="str">
        <f>'[5]存货（  ）抽查盘点表'!G115</f>
        <v>吨</v>
      </c>
      <c r="G117" s="111">
        <f>'[5]存货（  ）抽查盘点表'!I115</f>
        <v>-0.0001</v>
      </c>
      <c r="H117" s="111">
        <f t="shared" si="4"/>
        <v>3700</v>
      </c>
      <c r="I117" s="111">
        <f>'[5]存货（  ）抽查盘点表'!J115</f>
        <v>-0.37</v>
      </c>
      <c r="J117" s="115">
        <f>'[5]存货（  ）抽查盘点表'!O115</f>
        <v>0</v>
      </c>
      <c r="K117" s="111">
        <f t="shared" si="5"/>
        <v>0</v>
      </c>
      <c r="L117" s="115">
        <f>'[5]存货（  ）抽查盘点表'!Z115</f>
        <v>0</v>
      </c>
      <c r="M117" s="116">
        <f t="shared" si="6"/>
        <v>0.37</v>
      </c>
      <c r="N117" s="117">
        <f t="shared" si="7"/>
        <v>-1</v>
      </c>
      <c r="O117" s="118"/>
    </row>
    <row r="118" s="105" customFormat="1" ht="16.5" customHeight="1" spans="1:15">
      <c r="A118" s="108">
        <f>'[5]存货（  ）抽查盘点表'!A116</f>
        <v>111</v>
      </c>
      <c r="B118" s="109" t="str">
        <f>'[5]存货（  ）抽查盘点表'!B116</f>
        <v>0609010019</v>
      </c>
      <c r="C118" s="108" t="str">
        <f>'[5]存货（  ）抽查盘点表'!D116</f>
        <v>热轧槽钢 Q235B</v>
      </c>
      <c r="D118" s="110" t="str">
        <f>'[5]存货（  ）抽查盘点表'!E116</f>
        <v>25a</v>
      </c>
      <c r="E118" s="108"/>
      <c r="F118" s="108" t="str">
        <f>'[5]存货（  ）抽查盘点表'!G116</f>
        <v>吨</v>
      </c>
      <c r="G118" s="111">
        <f>'[5]存货（  ）抽查盘点表'!I116</f>
        <v>1.512</v>
      </c>
      <c r="H118" s="111">
        <f t="shared" si="4"/>
        <v>3758.61772486772</v>
      </c>
      <c r="I118" s="111">
        <f>'[5]存货（  ）抽查盘点表'!J116</f>
        <v>5683.03</v>
      </c>
      <c r="J118" s="115">
        <f>'[5]存货（  ）抽查盘点表'!O116</f>
        <v>1.512</v>
      </c>
      <c r="K118" s="111">
        <f t="shared" si="5"/>
        <v>2750</v>
      </c>
      <c r="L118" s="115">
        <f>'[5]存货（  ）抽查盘点表'!Z116</f>
        <v>4158</v>
      </c>
      <c r="M118" s="116">
        <f t="shared" si="6"/>
        <v>-1525.03</v>
      </c>
      <c r="N118" s="117">
        <f t="shared" si="7"/>
        <v>-0.268348046728594</v>
      </c>
      <c r="O118" s="118"/>
    </row>
    <row r="119" s="105" customFormat="1" ht="16.5" customHeight="1" spans="1:15">
      <c r="A119" s="108">
        <f>'[5]存货（  ）抽查盘点表'!A117</f>
        <v>112</v>
      </c>
      <c r="B119" s="109" t="str">
        <f>'[5]存货（  ）抽查盘点表'!B117</f>
        <v>0609040005</v>
      </c>
      <c r="C119" s="108" t="str">
        <f>'[5]存货（  ）抽查盘点表'!D117</f>
        <v>普通槽钢</v>
      </c>
      <c r="D119" s="110" t="str">
        <f>'[5]存货（  ）抽查盘点表'!E117</f>
        <v>[14a</v>
      </c>
      <c r="E119" s="108"/>
      <c r="F119" s="108" t="str">
        <f>'[5]存货（  ）抽查盘点表'!G117</f>
        <v>吨</v>
      </c>
      <c r="G119" s="111">
        <f>'[5]存货（  ）抽查盘点表'!I117</f>
        <v>4.983</v>
      </c>
      <c r="H119" s="111">
        <f t="shared" si="4"/>
        <v>3736.89945815774</v>
      </c>
      <c r="I119" s="111">
        <f>'[5]存货（  ）抽查盘点表'!J117</f>
        <v>18620.97</v>
      </c>
      <c r="J119" s="115">
        <f>'[5]存货（  ）抽查盘点表'!O117</f>
        <v>4.983</v>
      </c>
      <c r="K119" s="111">
        <f t="shared" si="5"/>
        <v>2750</v>
      </c>
      <c r="L119" s="115">
        <f>'[5]存货（  ）抽查盘点表'!Z117</f>
        <v>13703.25</v>
      </c>
      <c r="M119" s="116">
        <f t="shared" si="6"/>
        <v>-4917.72</v>
      </c>
      <c r="N119" s="117">
        <f t="shared" si="7"/>
        <v>-0.264095801668764</v>
      </c>
      <c r="O119" s="118"/>
    </row>
    <row r="120" s="105" customFormat="1" ht="16.5" customHeight="1" spans="1:15">
      <c r="A120" s="108">
        <f>'[5]存货（  ）抽查盘点表'!A118</f>
        <v>113</v>
      </c>
      <c r="B120" s="109" t="str">
        <f>'[5]存货（  ）抽查盘点表'!B118</f>
        <v>0609040042</v>
      </c>
      <c r="C120" s="108" t="str">
        <f>'[5]存货（  ）抽查盘点表'!D118</f>
        <v>槽钢</v>
      </c>
      <c r="D120" s="110" t="str">
        <f>'[5]存货（  ）抽查盘点表'!E118</f>
        <v>10#</v>
      </c>
      <c r="E120" s="108"/>
      <c r="F120" s="108" t="str">
        <f>'[5]存货（  ）抽查盘点表'!G118</f>
        <v>吨</v>
      </c>
      <c r="G120" s="111">
        <f>'[5]存货（  ）抽查盘点表'!I118</f>
        <v>0.06</v>
      </c>
      <c r="H120" s="111">
        <f t="shared" si="4"/>
        <v>3672.5</v>
      </c>
      <c r="I120" s="111">
        <f>'[5]存货（  ）抽查盘点表'!J118</f>
        <v>220.35</v>
      </c>
      <c r="J120" s="115">
        <f>'[5]存货（  ）抽查盘点表'!O118</f>
        <v>0.06</v>
      </c>
      <c r="K120" s="111">
        <f t="shared" si="5"/>
        <v>2750</v>
      </c>
      <c r="L120" s="115">
        <f>'[5]存货（  ）抽查盘点表'!Z118</f>
        <v>165</v>
      </c>
      <c r="M120" s="116">
        <f t="shared" si="6"/>
        <v>-55.35</v>
      </c>
      <c r="N120" s="117">
        <f t="shared" si="7"/>
        <v>-0.251191286589517</v>
      </c>
      <c r="O120" s="118"/>
    </row>
    <row r="121" s="105" customFormat="1" ht="16.5" customHeight="1" spans="1:15">
      <c r="A121" s="108">
        <f>'[5]存货（  ）抽查盘点表'!A119</f>
        <v>114</v>
      </c>
      <c r="B121" s="109" t="str">
        <f>'[5]存货（  ）抽查盘点表'!B119</f>
        <v>0610010032</v>
      </c>
      <c r="C121" s="108" t="str">
        <f>'[5]存货（  ）抽查盘点表'!D119</f>
        <v>热轧等边角钢 Q235B</v>
      </c>
      <c r="D121" s="110" t="str">
        <f>'[5]存货（  ）抽查盘点表'!E119</f>
        <v>70*5</v>
      </c>
      <c r="E121" s="108"/>
      <c r="F121" s="108" t="str">
        <f>'[5]存货（  ）抽查盘点表'!G119</f>
        <v>吨</v>
      </c>
      <c r="G121" s="111">
        <f>'[5]存货（  ）抽查盘点表'!I119</f>
        <v>0.128</v>
      </c>
      <c r="H121" s="111">
        <f t="shared" si="4"/>
        <v>5512.578125</v>
      </c>
      <c r="I121" s="111">
        <f>'[5]存货（  ）抽查盘点表'!J119</f>
        <v>705.61</v>
      </c>
      <c r="J121" s="115">
        <f>'[5]存货（  ）抽查盘点表'!O119</f>
        <v>0.128</v>
      </c>
      <c r="K121" s="111">
        <f t="shared" si="5"/>
        <v>2750</v>
      </c>
      <c r="L121" s="115">
        <f>'[5]存货（  ）抽查盘点表'!Z119</f>
        <v>352</v>
      </c>
      <c r="M121" s="116">
        <f t="shared" si="6"/>
        <v>-353.61</v>
      </c>
      <c r="N121" s="117">
        <f t="shared" si="7"/>
        <v>-0.501140856847267</v>
      </c>
      <c r="O121" s="118"/>
    </row>
    <row r="122" s="105" customFormat="1" ht="16.5" customHeight="1" spans="1:15">
      <c r="A122" s="108">
        <f>'[5]存货（  ）抽查盘点表'!A120</f>
        <v>115</v>
      </c>
      <c r="B122" s="109" t="str">
        <f>'[5]存货（  ）抽查盘点表'!B120</f>
        <v>0610020022</v>
      </c>
      <c r="C122" s="108" t="str">
        <f>'[5]存货（  ）抽查盘点表'!D120</f>
        <v>热轧不等边角钢 Q235B</v>
      </c>
      <c r="D122" s="110" t="str">
        <f>'[5]存货（  ）抽查盘点表'!E120</f>
        <v>L75*50*5</v>
      </c>
      <c r="E122" s="108"/>
      <c r="F122" s="108" t="str">
        <f>'[5]存货（  ）抽查盘点表'!G120</f>
        <v>吨</v>
      </c>
      <c r="G122" s="111">
        <f>'[5]存货（  ）抽查盘点表'!I120</f>
        <v>0.464</v>
      </c>
      <c r="H122" s="111">
        <f t="shared" si="4"/>
        <v>0</v>
      </c>
      <c r="I122" s="111">
        <f>'[5]存货（  ）抽查盘点表'!J120</f>
        <v>0</v>
      </c>
      <c r="J122" s="115">
        <f>'[5]存货（  ）抽查盘点表'!O120</f>
        <v>0.464</v>
      </c>
      <c r="K122" s="111">
        <f t="shared" si="5"/>
        <v>2750</v>
      </c>
      <c r="L122" s="115">
        <f>'[5]存货（  ）抽查盘点表'!Z120</f>
        <v>1276</v>
      </c>
      <c r="M122" s="116">
        <f t="shared" si="6"/>
        <v>1276</v>
      </c>
      <c r="N122" s="117" t="str">
        <f t="shared" si="7"/>
        <v/>
      </c>
      <c r="O122" s="118"/>
    </row>
    <row r="123" s="105" customFormat="1" ht="16.5" customHeight="1" spans="1:15">
      <c r="A123" s="108">
        <f>'[5]存货（  ）抽查盘点表'!A121</f>
        <v>116</v>
      </c>
      <c r="B123" s="109" t="str">
        <f>'[5]存货（  ）抽查盘点表'!B121</f>
        <v>0610020050</v>
      </c>
      <c r="C123" s="108" t="str">
        <f>'[5]存货（  ）抽查盘点表'!D121</f>
        <v>热轧不等边角钢 Q235B</v>
      </c>
      <c r="D123" s="110" t="str">
        <f>'[5]存货（  ）抽查盘点表'!E121</f>
        <v>L140*90*8</v>
      </c>
      <c r="E123" s="108"/>
      <c r="F123" s="108" t="str">
        <f>'[5]存货（  ）抽查盘点表'!G121</f>
        <v>吨</v>
      </c>
      <c r="G123" s="111">
        <f>'[5]存货（  ）抽查盘点表'!I121</f>
        <v>0.086</v>
      </c>
      <c r="H123" s="111">
        <f t="shared" si="4"/>
        <v>5735.81395348837</v>
      </c>
      <c r="I123" s="111">
        <f>'[5]存货（  ）抽查盘点表'!J121</f>
        <v>493.28</v>
      </c>
      <c r="J123" s="115">
        <f>'[5]存货（  ）抽查盘点表'!O121</f>
        <v>0.086</v>
      </c>
      <c r="K123" s="111">
        <f t="shared" si="5"/>
        <v>2750</v>
      </c>
      <c r="L123" s="115">
        <f>'[5]存货（  ）抽查盘点表'!Z121</f>
        <v>236.5</v>
      </c>
      <c r="M123" s="116">
        <f t="shared" si="6"/>
        <v>-256.78</v>
      </c>
      <c r="N123" s="117">
        <f t="shared" si="7"/>
        <v>-0.5205562763542</v>
      </c>
      <c r="O123" s="118"/>
    </row>
    <row r="124" s="105" customFormat="1" ht="16.5" customHeight="1" spans="1:15">
      <c r="A124" s="108">
        <f>'[5]存货（  ）抽查盘点表'!A122</f>
        <v>117</v>
      </c>
      <c r="B124" s="109" t="str">
        <f>'[5]存货（  ）抽查盘点表'!B122</f>
        <v>0610020101</v>
      </c>
      <c r="C124" s="108" t="str">
        <f>'[5]存货（  ）抽查盘点表'!D122</f>
        <v>热轧不等边角钢 Q345B</v>
      </c>
      <c r="D124" s="110" t="str">
        <f>'[5]存货（  ）抽查盘点表'!E122</f>
        <v>L100*63*8</v>
      </c>
      <c r="E124" s="108"/>
      <c r="F124" s="108" t="str">
        <f>'[5]存货（  ）抽查盘点表'!G122</f>
        <v>吨</v>
      </c>
      <c r="G124" s="111">
        <f>'[5]存货（  ）抽查盘点表'!I122</f>
        <v>0</v>
      </c>
      <c r="H124" s="111">
        <f t="shared" si="4"/>
        <v>0</v>
      </c>
      <c r="I124" s="111">
        <f>'[5]存货（  ）抽查盘点表'!J122</f>
        <v>622.22</v>
      </c>
      <c r="J124" s="115">
        <f>'[5]存货（  ）抽查盘点表'!O122</f>
        <v>0</v>
      </c>
      <c r="K124" s="111">
        <f t="shared" si="5"/>
        <v>0</v>
      </c>
      <c r="L124" s="115">
        <f>'[5]存货（  ）抽查盘点表'!Z122</f>
        <v>0</v>
      </c>
      <c r="M124" s="116">
        <f t="shared" si="6"/>
        <v>-622.22</v>
      </c>
      <c r="N124" s="117">
        <f t="shared" si="7"/>
        <v>-1</v>
      </c>
      <c r="O124" s="118"/>
    </row>
    <row r="125" s="105" customFormat="1" ht="16.5" customHeight="1" spans="1:15">
      <c r="A125" s="108">
        <f>'[5]存货（  ）抽查盘点表'!A123</f>
        <v>118</v>
      </c>
      <c r="B125" s="109" t="str">
        <f>'[5]存货（  ）抽查盘点表'!B123</f>
        <v>0610040008</v>
      </c>
      <c r="C125" s="108" t="str">
        <f>'[5]存货（  ）抽查盘点表'!D123</f>
        <v>镀锌角钢</v>
      </c>
      <c r="D125" s="110" t="str">
        <f>'[5]存货（  ）抽查盘点表'!E123</f>
        <v>50*50*5</v>
      </c>
      <c r="E125" s="108"/>
      <c r="F125" s="108" t="str">
        <f>'[5]存货（  ）抽查盘点表'!G123</f>
        <v>吨</v>
      </c>
      <c r="G125" s="111">
        <f>'[5]存货（  ）抽查盘点表'!I123</f>
        <v>0.2001</v>
      </c>
      <c r="H125" s="111">
        <f t="shared" si="4"/>
        <v>2852.8235882059</v>
      </c>
      <c r="I125" s="111">
        <f>'[5]存货（  ）抽查盘点表'!J123</f>
        <v>570.85</v>
      </c>
      <c r="J125" s="115">
        <f>'[5]存货（  ）抽查盘点表'!O123</f>
        <v>0</v>
      </c>
      <c r="K125" s="111">
        <f t="shared" si="5"/>
        <v>0</v>
      </c>
      <c r="L125" s="115">
        <f>'[5]存货（  ）抽查盘点表'!Z123</f>
        <v>0</v>
      </c>
      <c r="M125" s="116">
        <f t="shared" si="6"/>
        <v>-570.85</v>
      </c>
      <c r="N125" s="117">
        <f t="shared" si="7"/>
        <v>-1</v>
      </c>
      <c r="O125" s="118"/>
    </row>
    <row r="126" s="105" customFormat="1" ht="16.5" customHeight="1" spans="1:15">
      <c r="A126" s="108">
        <f>'[5]存货（  ）抽查盘点表'!A124</f>
        <v>119</v>
      </c>
      <c r="B126" s="109" t="str">
        <f>'[5]存货（  ）抽查盘点表'!B124</f>
        <v>06120053</v>
      </c>
      <c r="C126" s="108" t="str">
        <f>'[5]存货（  ）抽查盘点表'!D124</f>
        <v>螺栓</v>
      </c>
      <c r="D126" s="110"/>
      <c r="E126" s="108"/>
      <c r="F126" s="108" t="str">
        <f>'[5]存货（  ）抽查盘点表'!G124</f>
        <v>套</v>
      </c>
      <c r="G126" s="111">
        <f>'[5]存货（  ）抽查盘点表'!I124</f>
        <v>12</v>
      </c>
      <c r="H126" s="111">
        <f t="shared" si="4"/>
        <v>35.3983333333333</v>
      </c>
      <c r="I126" s="111">
        <f>'[5]存货（  ）抽查盘点表'!J124</f>
        <v>424.78</v>
      </c>
      <c r="J126" s="115">
        <f>'[5]存货（  ）抽查盘点表'!O124</f>
        <v>12</v>
      </c>
      <c r="K126" s="111">
        <f t="shared" si="5"/>
        <v>17.6991665</v>
      </c>
      <c r="L126" s="115">
        <f>'[5]存货（  ）抽查盘点表'!Z124</f>
        <v>212.389998</v>
      </c>
      <c r="M126" s="116">
        <f t="shared" si="6"/>
        <v>-212.390002</v>
      </c>
      <c r="N126" s="117">
        <f t="shared" si="7"/>
        <v>-0.50000000470832</v>
      </c>
      <c r="O126" s="118"/>
    </row>
    <row r="127" s="105" customFormat="1" ht="16.5" customHeight="1" spans="1:15">
      <c r="A127" s="108">
        <f>'[5]存货（  ）抽查盘点表'!A125</f>
        <v>120</v>
      </c>
      <c r="B127" s="109" t="str">
        <f>'[5]存货（  ）抽查盘点表'!B125</f>
        <v>06150016</v>
      </c>
      <c r="C127" s="108" t="str">
        <f>'[5]存货（  ）抽查盘点表'!D125</f>
        <v>余料</v>
      </c>
      <c r="D127" s="110"/>
      <c r="E127" s="108"/>
      <c r="F127" s="108" t="str">
        <f>'[5]存货（  ）抽查盘点表'!G125</f>
        <v>吨</v>
      </c>
      <c r="G127" s="111">
        <f>'[5]存货（  ）抽查盘点表'!I125</f>
        <v>29.163</v>
      </c>
      <c r="H127" s="111">
        <f t="shared" si="4"/>
        <v>3010.56064190927</v>
      </c>
      <c r="I127" s="111">
        <f>'[5]存货（  ）抽查盘点表'!J125</f>
        <v>87796.98</v>
      </c>
      <c r="J127" s="115">
        <f>'[5]存货（  ）抽查盘点表'!O125</f>
        <v>10.857</v>
      </c>
      <c r="K127" s="111">
        <f t="shared" si="5"/>
        <v>2750</v>
      </c>
      <c r="L127" s="115">
        <f>'[5]存货（  ）抽查盘点表'!Z125</f>
        <v>29856.75</v>
      </c>
      <c r="M127" s="116">
        <f t="shared" si="6"/>
        <v>-57940.23</v>
      </c>
      <c r="N127" s="117">
        <f t="shared" si="7"/>
        <v>-0.659934202748204</v>
      </c>
      <c r="O127" s="118"/>
    </row>
    <row r="128" s="105" customFormat="1" ht="16.5" customHeight="1" spans="1:15">
      <c r="A128" s="108">
        <f>'[5]存货（  ）抽查盘点表'!A126</f>
        <v>121</v>
      </c>
      <c r="B128" s="109" t="str">
        <f>'[5]存货（  ）抽查盘点表'!B126</f>
        <v>06150037</v>
      </c>
      <c r="C128" s="108" t="str">
        <f>'[5]存货（  ）抽查盘点表'!D126</f>
        <v>铁件</v>
      </c>
      <c r="D128" s="110" t="str">
        <f>'[5]存货（  ）抽查盘点表'!E126</f>
        <v>澳标MT007</v>
      </c>
      <c r="E128" s="108"/>
      <c r="F128" s="108" t="str">
        <f>'[5]存货（  ）抽查盘点表'!G126</f>
        <v>件</v>
      </c>
      <c r="G128" s="111">
        <f>'[5]存货（  ）抽查盘点表'!I126</f>
        <v>38</v>
      </c>
      <c r="H128" s="111">
        <f t="shared" si="4"/>
        <v>5.08631578947368</v>
      </c>
      <c r="I128" s="111">
        <f>'[5]存货（  ）抽查盘点表'!J126</f>
        <v>193.28</v>
      </c>
      <c r="J128" s="115">
        <f>'[5]存货（  ）抽查盘点表'!O126</f>
        <v>38</v>
      </c>
      <c r="K128" s="111">
        <f t="shared" si="5"/>
        <v>2.543158</v>
      </c>
      <c r="L128" s="115">
        <f>'[5]存货（  ）抽查盘点表'!Z126</f>
        <v>96.640004</v>
      </c>
      <c r="M128" s="116">
        <f t="shared" si="6"/>
        <v>-96.639996</v>
      </c>
      <c r="N128" s="117">
        <f t="shared" si="7"/>
        <v>-0.499999979304636</v>
      </c>
      <c r="O128" s="118"/>
    </row>
    <row r="129" s="105" customFormat="1" ht="16.5" customHeight="1" spans="1:15">
      <c r="A129" s="108">
        <f>'[5]存货（  ）抽查盘点表'!A127</f>
        <v>122</v>
      </c>
      <c r="B129" s="109" t="str">
        <f>'[5]存货（  ）抽查盘点表'!B127</f>
        <v>06150128</v>
      </c>
      <c r="C129" s="108" t="str">
        <f>'[5]存货（  ）抽查盘点表'!D127</f>
        <v>彩钢瓦</v>
      </c>
      <c r="D129" s="110"/>
      <c r="E129" s="108"/>
      <c r="F129" s="108" t="str">
        <f>'[5]存货（  ）抽查盘点表'!G127</f>
        <v>米</v>
      </c>
      <c r="G129" s="111">
        <f>'[5]存货（  ）抽查盘点表'!I127</f>
        <v>24.8</v>
      </c>
      <c r="H129" s="111">
        <f t="shared" si="4"/>
        <v>57.7915322580645</v>
      </c>
      <c r="I129" s="111">
        <f>'[5]存货（  ）抽查盘点表'!J127</f>
        <v>1433.23</v>
      </c>
      <c r="J129" s="115">
        <f>'[5]存货（  ）抽查盘点表'!O127</f>
        <v>24.8</v>
      </c>
      <c r="K129" s="111">
        <f t="shared" si="5"/>
        <v>28.895766</v>
      </c>
      <c r="L129" s="115">
        <f>'[5]存货（  ）抽查盘点表'!Z127</f>
        <v>716.6149968</v>
      </c>
      <c r="M129" s="116">
        <f t="shared" si="6"/>
        <v>-716.6150032</v>
      </c>
      <c r="N129" s="117">
        <f t="shared" si="7"/>
        <v>-0.500000002232719</v>
      </c>
      <c r="O129" s="118"/>
    </row>
    <row r="130" s="105" customFormat="1" ht="16.5" customHeight="1" spans="1:15">
      <c r="A130" s="108">
        <f>'[5]存货（  ）抽查盘点表'!A128</f>
        <v>123</v>
      </c>
      <c r="B130" s="109" t="str">
        <f>'[5]存货（  ）抽查盘点表'!B128</f>
        <v>0702010007</v>
      </c>
      <c r="C130" s="108" t="str">
        <f>'[5]存货（  ）抽查盘点表'!D128</f>
        <v>埋弧焊丝</v>
      </c>
      <c r="D130" s="110" t="str">
        <f>'[5]存货（  ）抽查盘点表'!E128</f>
        <v>H08MNA  φ4</v>
      </c>
      <c r="E130" s="108"/>
      <c r="F130" s="108" t="str">
        <f>'[5]存货（  ）抽查盘点表'!G128</f>
        <v>公斤（千克）</v>
      </c>
      <c r="G130" s="111">
        <f>'[5]存货（  ）抽查盘点表'!I128</f>
        <v>925</v>
      </c>
      <c r="H130" s="111">
        <f t="shared" si="4"/>
        <v>4.86725405405405</v>
      </c>
      <c r="I130" s="111">
        <f>'[5]存货（  ）抽查盘点表'!J128</f>
        <v>4502.21</v>
      </c>
      <c r="J130" s="115">
        <f>'[5]存货（  ）抽查盘点表'!O128</f>
        <v>875</v>
      </c>
      <c r="K130" s="111">
        <f t="shared" si="5"/>
        <v>2.433627</v>
      </c>
      <c r="L130" s="115">
        <f>'[5]存货（  ）抽查盘点表'!Z128</f>
        <v>2129.423625</v>
      </c>
      <c r="M130" s="116">
        <f t="shared" si="6"/>
        <v>-2372.786375</v>
      </c>
      <c r="N130" s="117">
        <f t="shared" si="7"/>
        <v>-0.527027032279703</v>
      </c>
      <c r="O130" s="118"/>
    </row>
    <row r="131" s="105" customFormat="1" ht="16.5" customHeight="1" spans="1:15">
      <c r="A131" s="108">
        <f>'[5]存货（  ）抽查盘点表'!A129</f>
        <v>124</v>
      </c>
      <c r="B131" s="109" t="str">
        <f>'[5]存货（  ）抽查盘点表'!B129</f>
        <v>0702050009</v>
      </c>
      <c r="C131" s="108" t="str">
        <f>'[5]存货（  ）抽查盘点表'!D129</f>
        <v>药芯焊丝</v>
      </c>
      <c r="D131" s="110" t="str">
        <f>'[5]存货（  ）抽查盘点表'!E129</f>
        <v>E71T-1 ∮1.2</v>
      </c>
      <c r="E131" s="108"/>
      <c r="F131" s="108" t="str">
        <f>'[5]存货（  ）抽查盘点表'!G129</f>
        <v>公斤（千克）</v>
      </c>
      <c r="G131" s="111">
        <f>'[5]存货（  ）抽查盘点表'!I129</f>
        <v>0</v>
      </c>
      <c r="H131" s="111">
        <f t="shared" si="4"/>
        <v>0</v>
      </c>
      <c r="I131" s="111">
        <f>'[5]存货（  ）抽查盘点表'!J129</f>
        <v>14.24</v>
      </c>
      <c r="J131" s="115">
        <f>'[5]存货（  ）抽查盘点表'!O129</f>
        <v>0</v>
      </c>
      <c r="K131" s="111">
        <f t="shared" si="5"/>
        <v>0</v>
      </c>
      <c r="L131" s="115">
        <f>'[5]存货（  ）抽查盘点表'!Z129</f>
        <v>0</v>
      </c>
      <c r="M131" s="116">
        <f t="shared" si="6"/>
        <v>-14.24</v>
      </c>
      <c r="N131" s="117">
        <f t="shared" si="7"/>
        <v>-1</v>
      </c>
      <c r="O131" s="118"/>
    </row>
    <row r="132" s="105" customFormat="1" ht="16.5" customHeight="1" spans="1:15">
      <c r="A132" s="108">
        <f>'[5]存货（  ）抽查盘点表'!A130</f>
        <v>125</v>
      </c>
      <c r="B132" s="109" t="str">
        <f>'[5]存货（  ）抽查盘点表'!B130</f>
        <v>0702070001</v>
      </c>
      <c r="C132" s="108" t="str">
        <f>'[5]存货（  ）抽查盘点表'!D130</f>
        <v>焊锡丝</v>
      </c>
      <c r="D132" s="110" t="str">
        <f>'[5]存货（  ）抽查盘点表'!E130</f>
        <v>φ1.2</v>
      </c>
      <c r="E132" s="108"/>
      <c r="F132" s="108" t="str">
        <f>'[5]存货（  ）抽查盘点表'!G130</f>
        <v>件</v>
      </c>
      <c r="G132" s="111">
        <f>'[5]存货（  ）抽查盘点表'!I130</f>
        <v>1</v>
      </c>
      <c r="H132" s="111">
        <f t="shared" si="4"/>
        <v>41.59</v>
      </c>
      <c r="I132" s="111">
        <f>'[5]存货（  ）抽查盘点表'!J130</f>
        <v>41.59</v>
      </c>
      <c r="J132" s="115">
        <f>'[5]存货（  ）抽查盘点表'!O130</f>
        <v>1</v>
      </c>
      <c r="K132" s="111">
        <f t="shared" si="5"/>
        <v>20.795</v>
      </c>
      <c r="L132" s="115">
        <f>'[5]存货（  ）抽查盘点表'!Z130</f>
        <v>20.795</v>
      </c>
      <c r="M132" s="116">
        <f t="shared" si="6"/>
        <v>-20.795</v>
      </c>
      <c r="N132" s="117">
        <f t="shared" si="7"/>
        <v>-0.5</v>
      </c>
      <c r="O132" s="118"/>
    </row>
    <row r="133" s="105" customFormat="1" ht="16.5" customHeight="1" spans="1:15">
      <c r="A133" s="108">
        <f>'[5]存货（  ）抽查盘点表'!A131</f>
        <v>126</v>
      </c>
      <c r="B133" s="109" t="str">
        <f>'[5]存货（  ）抽查盘点表'!B131</f>
        <v>0702070004</v>
      </c>
      <c r="C133" s="108" t="str">
        <f>'[5]存货（  ）抽查盘点表'!D131</f>
        <v>焊锡膏</v>
      </c>
      <c r="D133" s="110"/>
      <c r="E133" s="108"/>
      <c r="F133" s="108" t="str">
        <f>'[5]存货（  ）抽查盘点表'!G131</f>
        <v>件</v>
      </c>
      <c r="G133" s="111">
        <f>'[5]存货（  ）抽查盘点表'!I131</f>
        <v>1</v>
      </c>
      <c r="H133" s="111">
        <f t="shared" si="4"/>
        <v>2.56</v>
      </c>
      <c r="I133" s="111">
        <f>'[5]存货（  ）抽查盘点表'!J131</f>
        <v>2.56</v>
      </c>
      <c r="J133" s="115">
        <f>'[5]存货（  ）抽查盘点表'!O131</f>
        <v>1</v>
      </c>
      <c r="K133" s="111">
        <f t="shared" si="5"/>
        <v>1.28</v>
      </c>
      <c r="L133" s="115">
        <f>'[5]存货（  ）抽查盘点表'!Z131</f>
        <v>1.28</v>
      </c>
      <c r="M133" s="116">
        <f t="shared" si="6"/>
        <v>-1.28</v>
      </c>
      <c r="N133" s="117">
        <f t="shared" si="7"/>
        <v>-0.5</v>
      </c>
      <c r="O133" s="118"/>
    </row>
    <row r="134" s="105" customFormat="1" ht="16.5" customHeight="1" spans="1:15">
      <c r="A134" s="108">
        <f>'[5]存货（  ）抽查盘点表'!A132</f>
        <v>127</v>
      </c>
      <c r="B134" s="109" t="str">
        <f>'[5]存货（  ）抽查盘点表'!B132</f>
        <v>0702070005</v>
      </c>
      <c r="C134" s="108" t="str">
        <f>'[5]存货（  ）抽查盘点表'!D132</f>
        <v>焊锡条</v>
      </c>
      <c r="D134" s="110"/>
      <c r="E134" s="108"/>
      <c r="F134" s="108" t="str">
        <f>'[5]存货（  ）抽查盘点表'!G132</f>
        <v>件</v>
      </c>
      <c r="G134" s="111">
        <f>'[5]存货（  ）抽查盘点表'!I132</f>
        <v>2</v>
      </c>
      <c r="H134" s="111">
        <f t="shared" si="4"/>
        <v>25.675</v>
      </c>
      <c r="I134" s="111">
        <f>'[5]存货（  ）抽查盘点表'!J132</f>
        <v>51.35</v>
      </c>
      <c r="J134" s="115">
        <f>'[5]存货（  ）抽查盘点表'!O132</f>
        <v>2</v>
      </c>
      <c r="K134" s="111">
        <f t="shared" si="5"/>
        <v>12.8375</v>
      </c>
      <c r="L134" s="115">
        <f>'[5]存货（  ）抽查盘点表'!Z132</f>
        <v>25.675</v>
      </c>
      <c r="M134" s="116">
        <f t="shared" si="6"/>
        <v>-25.675</v>
      </c>
      <c r="N134" s="117">
        <f t="shared" si="7"/>
        <v>-0.5</v>
      </c>
      <c r="O134" s="118"/>
    </row>
    <row r="135" s="105" customFormat="1" ht="16.5" customHeight="1" spans="1:15">
      <c r="A135" s="108">
        <f>'[5]存货（  ）抽查盘点表'!A133</f>
        <v>128</v>
      </c>
      <c r="B135" s="109" t="str">
        <f>'[5]存货（  ）抽查盘点表'!B133</f>
        <v>0702080009</v>
      </c>
      <c r="C135" s="108" t="str">
        <f>'[5]存货（  ）抽查盘点表'!D133</f>
        <v>气保焊丝</v>
      </c>
      <c r="D135" s="110" t="str">
        <f>'[5]存货（  ）抽查盘点表'!E133</f>
        <v>φ1.0</v>
      </c>
      <c r="E135" s="108"/>
      <c r="F135" s="108" t="str">
        <f>'[5]存货（  ）抽查盘点表'!G133</f>
        <v>公斤（千克）</v>
      </c>
      <c r="G135" s="111">
        <f>'[5]存货（  ）抽查盘点表'!I133</f>
        <v>60</v>
      </c>
      <c r="H135" s="111">
        <f t="shared" si="4"/>
        <v>5.9735</v>
      </c>
      <c r="I135" s="111">
        <f>'[5]存货（  ）抽查盘点表'!J133</f>
        <v>358.41</v>
      </c>
      <c r="J135" s="115">
        <f>'[5]存货（  ）抽查盘点表'!O133</f>
        <v>60</v>
      </c>
      <c r="K135" s="111">
        <f t="shared" si="5"/>
        <v>2.98675</v>
      </c>
      <c r="L135" s="115">
        <f>'[5]存货（  ）抽查盘点表'!Z133</f>
        <v>179.205</v>
      </c>
      <c r="M135" s="116">
        <f t="shared" si="6"/>
        <v>-179.205</v>
      </c>
      <c r="N135" s="117">
        <f t="shared" si="7"/>
        <v>-0.5</v>
      </c>
      <c r="O135" s="118"/>
    </row>
    <row r="136" s="105" customFormat="1" ht="16.5" customHeight="1" spans="1:15">
      <c r="A136" s="108">
        <f>'[5]存货（  ）抽查盘点表'!A134</f>
        <v>129</v>
      </c>
      <c r="B136" s="109" t="str">
        <f>'[5]存货（  ）抽查盘点表'!B134</f>
        <v>0703010025</v>
      </c>
      <c r="C136" s="108" t="str">
        <f>'[5]存货（  ）抽查盘点表'!D134</f>
        <v>埋弧焊剂</v>
      </c>
      <c r="D136" s="110" t="str">
        <f>'[5]存货（  ）抽查盘点表'!E134</f>
        <v>SJ101Q</v>
      </c>
      <c r="E136" s="108"/>
      <c r="F136" s="108" t="str">
        <f>'[5]存货（  ）抽查盘点表'!G134</f>
        <v>公斤（千克）</v>
      </c>
      <c r="G136" s="111">
        <f>'[5]存货（  ）抽查盘点表'!I134</f>
        <v>635</v>
      </c>
      <c r="H136" s="111">
        <f t="shared" ref="H136:H199" si="8">IF(G136=0,0,I136/G136)</f>
        <v>2.74337007874016</v>
      </c>
      <c r="I136" s="111">
        <f>'[5]存货（  ）抽查盘点表'!J134</f>
        <v>1742.04</v>
      </c>
      <c r="J136" s="115">
        <f>'[5]存货（  ）抽查盘点表'!O134</f>
        <v>635</v>
      </c>
      <c r="K136" s="111">
        <f t="shared" ref="K136:K199" si="9">IF(J136=0,0,L136/J136)</f>
        <v>1.371685</v>
      </c>
      <c r="L136" s="115">
        <f>'[5]存货（  ）抽查盘点表'!Z134</f>
        <v>871.019975</v>
      </c>
      <c r="M136" s="116">
        <f t="shared" ref="M136:M199" si="10">IF(L136="","",L136-I136)</f>
        <v>-871.020025</v>
      </c>
      <c r="N136" s="117">
        <f t="shared" ref="N136:N199" si="11">IF(ISERR(M136/I136),"",M136/I136)</f>
        <v>-0.500000014350991</v>
      </c>
      <c r="O136" s="118"/>
    </row>
    <row r="137" s="105" customFormat="1" ht="16.5" customHeight="1" spans="1:15">
      <c r="A137" s="108">
        <f>'[5]存货（  ）抽查盘点表'!A135</f>
        <v>130</v>
      </c>
      <c r="B137" s="109" t="str">
        <f>'[5]存货（  ）抽查盘点表'!B135</f>
        <v>0704010022</v>
      </c>
      <c r="C137" s="108" t="str">
        <f>'[5]存货（  ）抽查盘点表'!D135</f>
        <v>铁丝</v>
      </c>
      <c r="D137" s="110" t="str">
        <f>'[5]存货（  ）抽查盘点表'!E135</f>
        <v>#16</v>
      </c>
      <c r="E137" s="108"/>
      <c r="F137" s="108" t="str">
        <f>'[5]存货（  ）抽查盘点表'!G135</f>
        <v>公斤（千克）</v>
      </c>
      <c r="G137" s="111">
        <f>'[5]存货（  ）抽查盘点表'!I135</f>
        <v>4</v>
      </c>
      <c r="H137" s="111">
        <f t="shared" si="8"/>
        <v>14.815</v>
      </c>
      <c r="I137" s="111">
        <f>'[5]存货（  ）抽查盘点表'!J135</f>
        <v>59.26</v>
      </c>
      <c r="J137" s="115">
        <f>'[5]存货（  ）抽查盘点表'!O135</f>
        <v>3</v>
      </c>
      <c r="K137" s="111">
        <f t="shared" si="9"/>
        <v>7.4075</v>
      </c>
      <c r="L137" s="115">
        <f>'[5]存货（  ）抽查盘点表'!Z135</f>
        <v>22.2225</v>
      </c>
      <c r="M137" s="116">
        <f t="shared" si="10"/>
        <v>-37.0375</v>
      </c>
      <c r="N137" s="117">
        <f t="shared" si="11"/>
        <v>-0.625</v>
      </c>
      <c r="O137" s="118"/>
    </row>
    <row r="138" s="105" customFormat="1" ht="16.5" customHeight="1" spans="1:15">
      <c r="A138" s="108">
        <f>'[5]存货（  ）抽查盘点表'!A136</f>
        <v>131</v>
      </c>
      <c r="B138" s="109" t="str">
        <f>'[5]存货（  ）抽查盘点表'!B136</f>
        <v>0704020002</v>
      </c>
      <c r="C138" s="108" t="str">
        <f>'[5]存货（  ）抽查盘点表'!D136</f>
        <v>钢丝</v>
      </c>
      <c r="D138" s="110" t="str">
        <f>'[5]存货（  ）抽查盘点表'!E136</f>
        <v>12#</v>
      </c>
      <c r="E138" s="108"/>
      <c r="F138" s="108" t="str">
        <f>'[5]存货（  ）抽查盘点表'!G136</f>
        <v>公斤（千克）</v>
      </c>
      <c r="G138" s="111">
        <f>'[5]存货（  ）抽查盘点表'!I136</f>
        <v>1.5</v>
      </c>
      <c r="H138" s="111">
        <f t="shared" si="8"/>
        <v>14.5133333333333</v>
      </c>
      <c r="I138" s="111">
        <f>'[5]存货（  ）抽查盘点表'!J136</f>
        <v>21.77</v>
      </c>
      <c r="J138" s="115">
        <f>'[5]存货（  ）抽查盘点表'!O136</f>
        <v>1.5</v>
      </c>
      <c r="K138" s="111">
        <f t="shared" si="9"/>
        <v>7.2566665</v>
      </c>
      <c r="L138" s="115">
        <f>'[5]存货（  ）抽查盘点表'!Z136</f>
        <v>10.88499975</v>
      </c>
      <c r="M138" s="116">
        <f t="shared" si="10"/>
        <v>-10.88500025</v>
      </c>
      <c r="N138" s="117">
        <f t="shared" si="11"/>
        <v>-0.500000011483693</v>
      </c>
      <c r="O138" s="118"/>
    </row>
    <row r="139" s="105" customFormat="1" ht="16.5" customHeight="1" spans="1:15">
      <c r="A139" s="108">
        <f>'[5]存货（  ）抽查盘点表'!A137</f>
        <v>132</v>
      </c>
      <c r="B139" s="109" t="str">
        <f>'[5]存货（  ）抽查盘点表'!B137</f>
        <v>0705010046</v>
      </c>
      <c r="C139" s="108" t="str">
        <f>'[5]存货（  ）抽查盘点表'!D137</f>
        <v>铁钉</v>
      </c>
      <c r="D139" s="110" t="str">
        <f>'[5]存货（  ）抽查盘点表'!E137</f>
        <v>50mm</v>
      </c>
      <c r="E139" s="108"/>
      <c r="F139" s="108" t="str">
        <f>'[5]存货（  ）抽查盘点表'!G137</f>
        <v>件</v>
      </c>
      <c r="G139" s="111">
        <f>'[5]存货（  ）抽查盘点表'!I137</f>
        <v>2100</v>
      </c>
      <c r="H139" s="111">
        <f t="shared" si="8"/>
        <v>0.1</v>
      </c>
      <c r="I139" s="111">
        <f>'[5]存货（  ）抽查盘点表'!J137</f>
        <v>210</v>
      </c>
      <c r="J139" s="115">
        <f>'[5]存货（  ）抽查盘点表'!O137</f>
        <v>2100</v>
      </c>
      <c r="K139" s="111">
        <f t="shared" si="9"/>
        <v>0.05</v>
      </c>
      <c r="L139" s="115">
        <f>'[5]存货（  ）抽查盘点表'!Z137</f>
        <v>105</v>
      </c>
      <c r="M139" s="116">
        <f t="shared" si="10"/>
        <v>-105</v>
      </c>
      <c r="N139" s="117">
        <f t="shared" si="11"/>
        <v>-0.5</v>
      </c>
      <c r="O139" s="118"/>
    </row>
    <row r="140" s="105" customFormat="1" ht="16.5" customHeight="1" spans="1:15">
      <c r="A140" s="108">
        <f>'[5]存货（  ）抽查盘点表'!A138</f>
        <v>133</v>
      </c>
      <c r="B140" s="109" t="str">
        <f>'[5]存货（  ）抽查盘点表'!B138</f>
        <v>0705010047</v>
      </c>
      <c r="C140" s="108" t="str">
        <f>'[5]存货（  ）抽查盘点表'!D138</f>
        <v>钢钉</v>
      </c>
      <c r="D140" s="110" t="str">
        <f>'[5]存货（  ）抽查盘点表'!E138</f>
        <v>70mm</v>
      </c>
      <c r="E140" s="108"/>
      <c r="F140" s="108" t="str">
        <f>'[5]存货（  ）抽查盘点表'!G138</f>
        <v>件</v>
      </c>
      <c r="G140" s="111">
        <f>'[5]存货（  ）抽查盘点表'!I138</f>
        <v>2224</v>
      </c>
      <c r="H140" s="111">
        <f t="shared" si="8"/>
        <v>0.0866187050359712</v>
      </c>
      <c r="I140" s="111">
        <f>'[5]存货（  ）抽查盘点表'!J138</f>
        <v>192.64</v>
      </c>
      <c r="J140" s="115">
        <f>'[5]存货（  ）抽查盘点表'!O138</f>
        <v>2224</v>
      </c>
      <c r="K140" s="111">
        <f t="shared" si="9"/>
        <v>0.0433095</v>
      </c>
      <c r="L140" s="115">
        <f>'[5]存货（  ）抽查盘点表'!Z138</f>
        <v>96.320328</v>
      </c>
      <c r="M140" s="116">
        <f t="shared" si="10"/>
        <v>-96.319672</v>
      </c>
      <c r="N140" s="117">
        <f t="shared" si="11"/>
        <v>-0.499998297342193</v>
      </c>
      <c r="O140" s="118"/>
    </row>
    <row r="141" s="105" customFormat="1" ht="16.5" customHeight="1" spans="1:15">
      <c r="A141" s="108">
        <f>'[5]存货（  ）抽查盘点表'!A139</f>
        <v>134</v>
      </c>
      <c r="B141" s="109" t="str">
        <f>'[5]存货（  ）抽查盘点表'!B139</f>
        <v>0705010048</v>
      </c>
      <c r="C141" s="108" t="str">
        <f>'[5]存货（  ）抽查盘点表'!D139</f>
        <v>钢钉</v>
      </c>
      <c r="D141" s="110" t="str">
        <f>'[5]存货（  ）抽查盘点表'!E139</f>
        <v>50mm</v>
      </c>
      <c r="E141" s="108"/>
      <c r="F141" s="108" t="str">
        <f>'[5]存货（  ）抽查盘点表'!G139</f>
        <v>件</v>
      </c>
      <c r="G141" s="111">
        <f>'[5]存货（  ）抽查盘点表'!I139</f>
        <v>1798</v>
      </c>
      <c r="H141" s="111">
        <f t="shared" si="8"/>
        <v>0.1</v>
      </c>
      <c r="I141" s="111">
        <f>'[5]存货（  ）抽查盘点表'!J139</f>
        <v>179.8</v>
      </c>
      <c r="J141" s="115">
        <f>'[5]存货（  ）抽查盘点表'!O139</f>
        <v>1798</v>
      </c>
      <c r="K141" s="111">
        <f t="shared" si="9"/>
        <v>0.05</v>
      </c>
      <c r="L141" s="115">
        <f>'[5]存货（  ）抽查盘点表'!Z139</f>
        <v>89.9</v>
      </c>
      <c r="M141" s="116">
        <f t="shared" si="10"/>
        <v>-89.9</v>
      </c>
      <c r="N141" s="117">
        <f t="shared" si="11"/>
        <v>-0.5</v>
      </c>
      <c r="O141" s="118"/>
    </row>
    <row r="142" s="105" customFormat="1" ht="16.5" customHeight="1" spans="1:15">
      <c r="A142" s="108">
        <f>'[5]存货（  ）抽查盘点表'!A140</f>
        <v>135</v>
      </c>
      <c r="B142" s="109" t="str">
        <f>'[5]存货（  ）抽查盘点表'!B140</f>
        <v>0705010191</v>
      </c>
      <c r="C142" s="108" t="str">
        <f>'[5]存货（  ）抽查盘点表'!D140</f>
        <v>沉头钻尾钉</v>
      </c>
      <c r="D142" s="110" t="str">
        <f>'[5]存货（  ）抽查盘点表'!E140</f>
        <v>3.5*55 </v>
      </c>
      <c r="E142" s="108"/>
      <c r="F142" s="108" t="str">
        <f>'[5]存货（  ）抽查盘点表'!G140</f>
        <v>个</v>
      </c>
      <c r="G142" s="111">
        <f>'[5]存货（  ）抽查盘点表'!I140</f>
        <v>1500</v>
      </c>
      <c r="H142" s="111">
        <f t="shared" si="8"/>
        <v>0.07828</v>
      </c>
      <c r="I142" s="111">
        <f>'[5]存货（  ）抽查盘点表'!J140</f>
        <v>117.42</v>
      </c>
      <c r="J142" s="115">
        <f>'[5]存货（  ）抽查盘点表'!O140</f>
        <v>0</v>
      </c>
      <c r="K142" s="111">
        <f t="shared" si="9"/>
        <v>0</v>
      </c>
      <c r="L142" s="115">
        <f>'[5]存货（  ）抽查盘点表'!Z140</f>
        <v>0</v>
      </c>
      <c r="M142" s="116">
        <f t="shared" si="10"/>
        <v>-117.42</v>
      </c>
      <c r="N142" s="117">
        <f t="shared" si="11"/>
        <v>-1</v>
      </c>
      <c r="O142" s="118"/>
    </row>
    <row r="143" s="105" customFormat="1" ht="16.5" customHeight="1" spans="1:15">
      <c r="A143" s="108">
        <f>'[5]存货（  ）抽查盘点表'!A141</f>
        <v>136</v>
      </c>
      <c r="B143" s="109" t="str">
        <f>'[5]存货（  ）抽查盘点表'!B141</f>
        <v>0705020165</v>
      </c>
      <c r="C143" s="108" t="str">
        <f>'[5]存货（  ）抽查盘点表'!D141</f>
        <v>拉铆钉</v>
      </c>
      <c r="D143" s="110" t="str">
        <f>'[5]存货（  ）抽查盘点表'!E141</f>
        <v>4*12</v>
      </c>
      <c r="E143" s="108"/>
      <c r="F143" s="108" t="str">
        <f>'[5]存货（  ）抽查盘点表'!G141</f>
        <v>件</v>
      </c>
      <c r="G143" s="111">
        <f>'[5]存货（  ）抽查盘点表'!I141</f>
        <v>0</v>
      </c>
      <c r="H143" s="111">
        <f t="shared" si="8"/>
        <v>0</v>
      </c>
      <c r="I143" s="111">
        <f>'[5]存货（  ）抽查盘点表'!J141</f>
        <v>-11.04</v>
      </c>
      <c r="J143" s="115">
        <f>'[5]存货（  ）抽查盘点表'!O141</f>
        <v>0</v>
      </c>
      <c r="K143" s="111">
        <f t="shared" si="9"/>
        <v>0</v>
      </c>
      <c r="L143" s="115">
        <f>'[5]存货（  ）抽查盘点表'!Z141</f>
        <v>0</v>
      </c>
      <c r="M143" s="116">
        <f t="shared" si="10"/>
        <v>11.04</v>
      </c>
      <c r="N143" s="117">
        <f t="shared" si="11"/>
        <v>-1</v>
      </c>
      <c r="O143" s="118"/>
    </row>
    <row r="144" s="105" customFormat="1" ht="16.5" customHeight="1" spans="1:15">
      <c r="A144" s="108">
        <f>'[5]存货（  ）抽查盘点表'!A142</f>
        <v>137</v>
      </c>
      <c r="B144" s="109" t="str">
        <f>'[5]存货（  ）抽查盘点表'!B142</f>
        <v>0705020167</v>
      </c>
      <c r="C144" s="108" t="str">
        <f>'[5]存货（  ）抽查盘点表'!D142</f>
        <v>拉铆钉</v>
      </c>
      <c r="D144" s="110"/>
      <c r="E144" s="108"/>
      <c r="F144" s="108" t="str">
        <f>'[5]存货（  ）抽查盘点表'!G142</f>
        <v>个</v>
      </c>
      <c r="G144" s="111">
        <f>'[5]存货（  ）抽查盘点表'!I142</f>
        <v>460</v>
      </c>
      <c r="H144" s="111">
        <f t="shared" si="8"/>
        <v>0.0353913043478261</v>
      </c>
      <c r="I144" s="111">
        <f>'[5]存货（  ）抽查盘点表'!J142</f>
        <v>16.28</v>
      </c>
      <c r="J144" s="115">
        <f>'[5]存货（  ）抽查盘点表'!O142</f>
        <v>460</v>
      </c>
      <c r="K144" s="111">
        <f t="shared" si="9"/>
        <v>0.0176955</v>
      </c>
      <c r="L144" s="115">
        <f>'[5]存货（  ）抽查盘点表'!Z142</f>
        <v>8.13993</v>
      </c>
      <c r="M144" s="116">
        <f t="shared" si="10"/>
        <v>-8.14007</v>
      </c>
      <c r="N144" s="117">
        <f t="shared" si="11"/>
        <v>-0.5000042997543</v>
      </c>
      <c r="O144" s="118"/>
    </row>
    <row r="145" s="105" customFormat="1" ht="16.5" customHeight="1" spans="1:15">
      <c r="A145" s="108">
        <f>'[5]存货（  ）抽查盘点表'!A143</f>
        <v>138</v>
      </c>
      <c r="B145" s="109" t="str">
        <f>'[5]存货（  ）抽查盘点表'!B143</f>
        <v>0705030083</v>
      </c>
      <c r="C145" s="108" t="str">
        <f>'[5]存货（  ）抽查盘点表'!D143</f>
        <v>沉头钻尾螺丝</v>
      </c>
      <c r="D145" s="110" t="str">
        <f>'[5]存货（  ）抽查盘点表'!E143</f>
        <v>4*30</v>
      </c>
      <c r="E145" s="108"/>
      <c r="F145" s="108" t="str">
        <f>'[5]存货（  ）抽查盘点表'!G143</f>
        <v>件</v>
      </c>
      <c r="G145" s="111">
        <f>'[5]存货（  ）抽查盘点表'!I143</f>
        <v>0</v>
      </c>
      <c r="H145" s="111">
        <f t="shared" si="8"/>
        <v>0</v>
      </c>
      <c r="I145" s="111">
        <f>'[5]存货（  ）抽查盘点表'!J143</f>
        <v>64.09</v>
      </c>
      <c r="J145" s="115">
        <f>'[5]存货（  ）抽查盘点表'!O143</f>
        <v>0</v>
      </c>
      <c r="K145" s="111">
        <f t="shared" si="9"/>
        <v>0</v>
      </c>
      <c r="L145" s="115">
        <f>'[5]存货（  ）抽查盘点表'!Z143</f>
        <v>0</v>
      </c>
      <c r="M145" s="116">
        <f t="shared" si="10"/>
        <v>-64.09</v>
      </c>
      <c r="N145" s="117">
        <f t="shared" si="11"/>
        <v>-1</v>
      </c>
      <c r="O145" s="118"/>
    </row>
    <row r="146" s="105" customFormat="1" ht="16.5" customHeight="1" spans="1:15">
      <c r="A146" s="108">
        <f>'[5]存货（  ）抽查盘点表'!A144</f>
        <v>139</v>
      </c>
      <c r="B146" s="109" t="str">
        <f>'[5]存货（  ）抽查盘点表'!B144</f>
        <v>0705030113</v>
      </c>
      <c r="C146" s="108" t="str">
        <f>'[5]存货（  ）抽查盘点表'!D144</f>
        <v>外六角燕尾螺丝</v>
      </c>
      <c r="D146" s="110" t="str">
        <f>'[5]存货（  ）抽查盘点表'!E144</f>
        <v>北塔5.5*38</v>
      </c>
      <c r="E146" s="108"/>
      <c r="F146" s="108" t="str">
        <f>'[5]存货（  ）抽查盘点表'!G144</f>
        <v>个</v>
      </c>
      <c r="G146" s="111">
        <f>'[5]存货（  ）抽查盘点表'!I144</f>
        <v>21</v>
      </c>
      <c r="H146" s="111">
        <f t="shared" si="8"/>
        <v>53.4771428571429</v>
      </c>
      <c r="I146" s="111">
        <f>'[5]存货（  ）抽查盘点表'!J144</f>
        <v>1123.02</v>
      </c>
      <c r="J146" s="115">
        <f>'[5]存货（  ）抽查盘点表'!O144</f>
        <v>21</v>
      </c>
      <c r="K146" s="111">
        <f t="shared" si="9"/>
        <v>26.7385715</v>
      </c>
      <c r="L146" s="115">
        <f>'[5]存货（  ）抽查盘点表'!Z144</f>
        <v>561.5100015</v>
      </c>
      <c r="M146" s="116">
        <f t="shared" si="10"/>
        <v>-561.5099985</v>
      </c>
      <c r="N146" s="117">
        <f t="shared" si="11"/>
        <v>-0.499999998664316</v>
      </c>
      <c r="O146" s="118"/>
    </row>
    <row r="147" s="105" customFormat="1" ht="16.5" customHeight="1" spans="1:15">
      <c r="A147" s="108">
        <f>'[5]存货（  ）抽查盘点表'!A145</f>
        <v>140</v>
      </c>
      <c r="B147" s="109" t="str">
        <f>'[5]存货（  ）抽查盘点表'!B145</f>
        <v>0705030114</v>
      </c>
      <c r="C147" s="108" t="str">
        <f>'[5]存货（  ）抽查盘点表'!D145</f>
        <v>外六角燕尾螺丝</v>
      </c>
      <c r="D147" s="110" t="str">
        <f>'[5]存货（  ）抽查盘点表'!E145</f>
        <v>北塔5.5*50</v>
      </c>
      <c r="E147" s="108"/>
      <c r="F147" s="108" t="str">
        <f>'[5]存货（  ）抽查盘点表'!G145</f>
        <v>个</v>
      </c>
      <c r="G147" s="111">
        <f>'[5]存货（  ）抽查盘点表'!I145</f>
        <v>15</v>
      </c>
      <c r="H147" s="111">
        <f t="shared" si="8"/>
        <v>65.0853333333333</v>
      </c>
      <c r="I147" s="111">
        <f>'[5]存货（  ）抽查盘点表'!J145</f>
        <v>976.28</v>
      </c>
      <c r="J147" s="115">
        <f>'[5]存货（  ）抽查盘点表'!O145</f>
        <v>15</v>
      </c>
      <c r="K147" s="111">
        <f t="shared" si="9"/>
        <v>32.5426665</v>
      </c>
      <c r="L147" s="115">
        <f>'[5]存货（  ）抽查盘点表'!Z145</f>
        <v>488.1399975</v>
      </c>
      <c r="M147" s="116">
        <f t="shared" si="10"/>
        <v>-488.1400025</v>
      </c>
      <c r="N147" s="117">
        <f t="shared" si="11"/>
        <v>-0.500000002560741</v>
      </c>
      <c r="O147" s="118"/>
    </row>
    <row r="148" s="105" customFormat="1" ht="16.5" customHeight="1" spans="1:15">
      <c r="A148" s="108">
        <f>'[5]存货（  ）抽查盘点表'!A146</f>
        <v>141</v>
      </c>
      <c r="B148" s="109" t="str">
        <f>'[5]存货（  ）抽查盘点表'!B146</f>
        <v>0705060010</v>
      </c>
      <c r="C148" s="108" t="str">
        <f>'[5]存货（  ）抽查盘点表'!D146</f>
        <v>码钉</v>
      </c>
      <c r="D148" s="110" t="str">
        <f>'[5]存货（  ）抽查盘点表'!E146</f>
        <v>J422</v>
      </c>
      <c r="E148" s="108"/>
      <c r="F148" s="108" t="str">
        <f>'[5]存货（  ）抽查盘点表'!G146</f>
        <v>件</v>
      </c>
      <c r="G148" s="111">
        <f>'[5]存货（  ）抽查盘点表'!I146</f>
        <v>7</v>
      </c>
      <c r="H148" s="111">
        <f t="shared" si="8"/>
        <v>10.31</v>
      </c>
      <c r="I148" s="111">
        <f>'[5]存货（  ）抽查盘点表'!J146</f>
        <v>72.17</v>
      </c>
      <c r="J148" s="115">
        <f>'[5]存货（  ）抽查盘点表'!O146</f>
        <v>7</v>
      </c>
      <c r="K148" s="111">
        <f t="shared" si="9"/>
        <v>5.155</v>
      </c>
      <c r="L148" s="115">
        <f>'[5]存货（  ）抽查盘点表'!Z146</f>
        <v>36.085</v>
      </c>
      <c r="M148" s="116">
        <f t="shared" si="10"/>
        <v>-36.085</v>
      </c>
      <c r="N148" s="117">
        <f t="shared" si="11"/>
        <v>-0.5</v>
      </c>
      <c r="O148" s="118"/>
    </row>
    <row r="149" s="105" customFormat="1" ht="16.5" customHeight="1" spans="1:15">
      <c r="A149" s="108">
        <f>'[5]存货（  ）抽查盘点表'!A147</f>
        <v>142</v>
      </c>
      <c r="B149" s="109" t="str">
        <f>'[5]存货（  ）抽查盘点表'!B147</f>
        <v>0705060012</v>
      </c>
      <c r="C149" s="108" t="str">
        <f>'[5]存货（  ）抽查盘点表'!D147</f>
        <v>码钉</v>
      </c>
      <c r="D149" s="110" t="str">
        <f>'[5]存货（  ）抽查盘点表'!E147</f>
        <v>1013J</v>
      </c>
      <c r="E149" s="108"/>
      <c r="F149" s="108" t="str">
        <f>'[5]存货（  ）抽查盘点表'!G147</f>
        <v>件</v>
      </c>
      <c r="G149" s="111">
        <f>'[5]存货（  ）抽查盘点表'!I147</f>
        <v>14</v>
      </c>
      <c r="H149" s="111">
        <f t="shared" si="8"/>
        <v>12.5914285714286</v>
      </c>
      <c r="I149" s="111">
        <f>'[5]存货（  ）抽查盘点表'!J147</f>
        <v>176.28</v>
      </c>
      <c r="J149" s="115">
        <f>'[5]存货（  ）抽查盘点表'!O147</f>
        <v>0</v>
      </c>
      <c r="K149" s="111">
        <f t="shared" si="9"/>
        <v>0</v>
      </c>
      <c r="L149" s="115">
        <f>'[5]存货（  ）抽查盘点表'!Z147</f>
        <v>0</v>
      </c>
      <c r="M149" s="116">
        <f t="shared" si="10"/>
        <v>-176.28</v>
      </c>
      <c r="N149" s="117">
        <f t="shared" si="11"/>
        <v>-1</v>
      </c>
      <c r="O149" s="118"/>
    </row>
    <row r="150" s="105" customFormat="1" ht="16.5" customHeight="1" spans="1:15">
      <c r="A150" s="108">
        <f>'[5]存货（  ）抽查盘点表'!A148</f>
        <v>143</v>
      </c>
      <c r="B150" s="109" t="str">
        <f>'[5]存货（  ）抽查盘点表'!B148</f>
        <v>0705060020</v>
      </c>
      <c r="C150" s="108" t="str">
        <f>'[5]存货（  ）抽查盘点表'!D148</f>
        <v>纹钉</v>
      </c>
      <c r="D150" s="110" t="str">
        <f>'[5]存货（  ）抽查盘点表'!E148</f>
        <v>15mm</v>
      </c>
      <c r="E150" s="108"/>
      <c r="F150" s="108" t="str">
        <f>'[5]存货（  ）抽查盘点表'!G148</f>
        <v>件</v>
      </c>
      <c r="G150" s="111">
        <f>'[5]存货（  ）抽查盘点表'!I148</f>
        <v>21</v>
      </c>
      <c r="H150" s="111">
        <f t="shared" si="8"/>
        <v>5.13714285714286</v>
      </c>
      <c r="I150" s="111">
        <f>'[5]存货（  ）抽查盘点表'!J148</f>
        <v>107.88</v>
      </c>
      <c r="J150" s="115">
        <f>'[5]存货（  ）抽查盘点表'!O148</f>
        <v>21</v>
      </c>
      <c r="K150" s="111">
        <f t="shared" si="9"/>
        <v>2.5685715</v>
      </c>
      <c r="L150" s="115">
        <f>'[5]存货（  ）抽查盘点表'!Z148</f>
        <v>53.9400015</v>
      </c>
      <c r="M150" s="116">
        <f t="shared" si="10"/>
        <v>-53.9399985</v>
      </c>
      <c r="N150" s="117">
        <f t="shared" si="11"/>
        <v>-0.499999986095662</v>
      </c>
      <c r="O150" s="118"/>
    </row>
    <row r="151" s="105" customFormat="1" ht="16.5" customHeight="1" spans="1:15">
      <c r="A151" s="108">
        <f>'[5]存货（  ）抽查盘点表'!A149</f>
        <v>144</v>
      </c>
      <c r="B151" s="109" t="str">
        <f>'[5]存货（  ）抽查盘点表'!B149</f>
        <v>0705060025</v>
      </c>
      <c r="C151" s="108" t="str">
        <f>'[5]存货（  ）抽查盘点表'!D149</f>
        <v>直钉</v>
      </c>
      <c r="D151" s="110" t="str">
        <f>'[5]存货（  ）抽查盘点表'!E149</f>
        <v>F15</v>
      </c>
      <c r="E151" s="108"/>
      <c r="F151" s="108" t="str">
        <f>'[5]存货（  ）抽查盘点表'!G149</f>
        <v>盒</v>
      </c>
      <c r="G151" s="111">
        <f>'[5]存货（  ）抽查盘点表'!I149</f>
        <v>11</v>
      </c>
      <c r="H151" s="111">
        <f t="shared" si="8"/>
        <v>5</v>
      </c>
      <c r="I151" s="111">
        <f>'[5]存货（  ）抽查盘点表'!J149</f>
        <v>55</v>
      </c>
      <c r="J151" s="115">
        <f>'[5]存货（  ）抽查盘点表'!O149</f>
        <v>11</v>
      </c>
      <c r="K151" s="111">
        <f t="shared" si="9"/>
        <v>2.5</v>
      </c>
      <c r="L151" s="115">
        <f>'[5]存货（  ）抽查盘点表'!Z149</f>
        <v>27.5</v>
      </c>
      <c r="M151" s="116">
        <f t="shared" si="10"/>
        <v>-27.5</v>
      </c>
      <c r="N151" s="117">
        <f t="shared" si="11"/>
        <v>-0.5</v>
      </c>
      <c r="O151" s="118"/>
    </row>
    <row r="152" s="105" customFormat="1" ht="16.5" customHeight="1" spans="1:15">
      <c r="A152" s="108">
        <f>'[5]存货（  ）抽查盘点表'!A150</f>
        <v>145</v>
      </c>
      <c r="B152" s="109" t="str">
        <f>'[5]存货（  ）抽查盘点表'!B150</f>
        <v>0705060027</v>
      </c>
      <c r="C152" s="108" t="str">
        <f>'[5]存货（  ）抽查盘点表'!D150</f>
        <v>钢排钉</v>
      </c>
      <c r="D152" s="110" t="str">
        <f>'[5]存货（  ）抽查盘点表'!E150</f>
        <v>ST-64</v>
      </c>
      <c r="E152" s="108"/>
      <c r="F152" s="108" t="str">
        <f>'[5]存货（  ）抽查盘点表'!G150</f>
        <v>件</v>
      </c>
      <c r="G152" s="111">
        <f>'[5]存货（  ）抽查盘点表'!I150</f>
        <v>7</v>
      </c>
      <c r="H152" s="111">
        <f t="shared" si="8"/>
        <v>12.8214285714286</v>
      </c>
      <c r="I152" s="111">
        <f>'[5]存货（  ）抽查盘点表'!J150</f>
        <v>89.75</v>
      </c>
      <c r="J152" s="115">
        <f>'[5]存货（  ）抽查盘点表'!O150</f>
        <v>7</v>
      </c>
      <c r="K152" s="111">
        <f t="shared" si="9"/>
        <v>6.4107145</v>
      </c>
      <c r="L152" s="115">
        <f>'[5]存货（  ）抽查盘点表'!Z150</f>
        <v>44.8750015</v>
      </c>
      <c r="M152" s="116">
        <f t="shared" si="10"/>
        <v>-44.8749985</v>
      </c>
      <c r="N152" s="117">
        <f t="shared" si="11"/>
        <v>-0.499999983286908</v>
      </c>
      <c r="O152" s="118"/>
    </row>
    <row r="153" s="105" customFormat="1" ht="16.5" customHeight="1" spans="1:15">
      <c r="A153" s="108">
        <f>'[5]存货（  ）抽查盘点表'!A151</f>
        <v>146</v>
      </c>
      <c r="B153" s="109" t="str">
        <f>'[5]存货（  ）抽查盘点表'!B151</f>
        <v>0705060031</v>
      </c>
      <c r="C153" s="108" t="str">
        <f>'[5]存货（  ）抽查盘点表'!D151</f>
        <v>直钉</v>
      </c>
      <c r="D153" s="110" t="str">
        <f>'[5]存货（  ）抽查盘点表'!E151</f>
        <v>F50</v>
      </c>
      <c r="E153" s="108"/>
      <c r="F153" s="108" t="str">
        <f>'[5]存货（  ）抽查盘点表'!G151</f>
        <v>件</v>
      </c>
      <c r="G153" s="111">
        <f>'[5]存货（  ）抽查盘点表'!I151</f>
        <v>4</v>
      </c>
      <c r="H153" s="111">
        <f t="shared" si="8"/>
        <v>5.52</v>
      </c>
      <c r="I153" s="111">
        <f>'[5]存货（  ）抽查盘点表'!J151</f>
        <v>22.08</v>
      </c>
      <c r="J153" s="115">
        <f>'[5]存货（  ）抽查盘点表'!O151</f>
        <v>4</v>
      </c>
      <c r="K153" s="111">
        <f t="shared" si="9"/>
        <v>2.76</v>
      </c>
      <c r="L153" s="115">
        <f>'[5]存货（  ）抽查盘点表'!Z151</f>
        <v>11.04</v>
      </c>
      <c r="M153" s="116">
        <f t="shared" si="10"/>
        <v>-11.04</v>
      </c>
      <c r="N153" s="117">
        <f t="shared" si="11"/>
        <v>-0.5</v>
      </c>
      <c r="O153" s="118"/>
    </row>
    <row r="154" s="105" customFormat="1" ht="16.5" customHeight="1" spans="1:15">
      <c r="A154" s="108">
        <f>'[5]存货（  ）抽查盘点表'!A152</f>
        <v>147</v>
      </c>
      <c r="B154" s="109" t="str">
        <f>'[5]存货（  ）抽查盘点表'!B152</f>
        <v>0706010004</v>
      </c>
      <c r="C154" s="108" t="str">
        <f>'[5]存货（  ）抽查盘点表'!D152</f>
        <v>普通螺母</v>
      </c>
      <c r="D154" s="110" t="str">
        <f>'[5]存货（  ）抽查盘点表'!E152</f>
        <v>M10</v>
      </c>
      <c r="E154" s="108"/>
      <c r="F154" s="108" t="str">
        <f>'[5]存货（  ）抽查盘点表'!G152</f>
        <v>件</v>
      </c>
      <c r="G154" s="111">
        <f>'[5]存货（  ）抽查盘点表'!I152</f>
        <v>560</v>
      </c>
      <c r="H154" s="111">
        <f t="shared" si="8"/>
        <v>0.202160714285714</v>
      </c>
      <c r="I154" s="111">
        <f>'[5]存货（  ）抽查盘点表'!J152</f>
        <v>113.21</v>
      </c>
      <c r="J154" s="115">
        <f>'[5]存货（  ）抽查盘点表'!O152</f>
        <v>560</v>
      </c>
      <c r="K154" s="111">
        <f t="shared" si="9"/>
        <v>0.1010805</v>
      </c>
      <c r="L154" s="115">
        <f>'[5]存货（  ）抽查盘点表'!Z152</f>
        <v>56.60508</v>
      </c>
      <c r="M154" s="116">
        <f t="shared" si="10"/>
        <v>-56.60492</v>
      </c>
      <c r="N154" s="117">
        <f t="shared" si="11"/>
        <v>-0.499999293348644</v>
      </c>
      <c r="O154" s="118"/>
    </row>
    <row r="155" s="105" customFormat="1" ht="16.5" customHeight="1" spans="1:15">
      <c r="A155" s="108">
        <f>'[5]存货（  ）抽查盘点表'!A153</f>
        <v>148</v>
      </c>
      <c r="B155" s="109" t="str">
        <f>'[5]存货（  ）抽查盘点表'!B153</f>
        <v>0706010005</v>
      </c>
      <c r="C155" s="108" t="str">
        <f>'[5]存货（  ）抽查盘点表'!D153</f>
        <v>普通螺母</v>
      </c>
      <c r="D155" s="110" t="str">
        <f>'[5]存货（  ）抽查盘点表'!E153</f>
        <v>M12</v>
      </c>
      <c r="E155" s="108"/>
      <c r="F155" s="108" t="str">
        <f>'[5]存货（  ）抽查盘点表'!G153</f>
        <v>件</v>
      </c>
      <c r="G155" s="111">
        <f>'[5]存货（  ）抽查盘点表'!I153</f>
        <v>32</v>
      </c>
      <c r="H155" s="111">
        <f t="shared" si="8"/>
        <v>0.1696875</v>
      </c>
      <c r="I155" s="111">
        <f>'[5]存货（  ）抽查盘点表'!J153</f>
        <v>5.43</v>
      </c>
      <c r="J155" s="115">
        <f>'[5]存货（  ）抽查盘点表'!O153</f>
        <v>32</v>
      </c>
      <c r="K155" s="111">
        <f t="shared" si="9"/>
        <v>0.084844</v>
      </c>
      <c r="L155" s="115">
        <f>'[5]存货（  ）抽查盘点表'!Z153</f>
        <v>2.715008</v>
      </c>
      <c r="M155" s="116">
        <f t="shared" si="10"/>
        <v>-2.714992</v>
      </c>
      <c r="N155" s="117">
        <f t="shared" si="11"/>
        <v>-0.499998526703499</v>
      </c>
      <c r="O155" s="118"/>
    </row>
    <row r="156" s="105" customFormat="1" ht="16.5" customHeight="1" spans="1:15">
      <c r="A156" s="108">
        <f>'[5]存货（  ）抽查盘点表'!A154</f>
        <v>149</v>
      </c>
      <c r="B156" s="109" t="str">
        <f>'[5]存货（  ）抽查盘点表'!B154</f>
        <v>0706010007</v>
      </c>
      <c r="C156" s="108" t="str">
        <f>'[5]存货（  ）抽查盘点表'!D154</f>
        <v>普通螺母</v>
      </c>
      <c r="D156" s="110" t="str">
        <f>'[5]存货（  ）抽查盘点表'!E154</f>
        <v>M16</v>
      </c>
      <c r="E156" s="108"/>
      <c r="F156" s="108" t="str">
        <f>'[5]存货（  ）抽查盘点表'!G154</f>
        <v>件</v>
      </c>
      <c r="G156" s="111">
        <f>'[5]存货（  ）抽查盘点表'!I154</f>
        <v>165</v>
      </c>
      <c r="H156" s="111">
        <f t="shared" si="8"/>
        <v>0.244242424242424</v>
      </c>
      <c r="I156" s="111">
        <f>'[5]存货（  ）抽查盘点表'!J154</f>
        <v>40.3</v>
      </c>
      <c r="J156" s="115">
        <f>'[5]存货（  ）抽查盘点表'!O154</f>
        <v>165</v>
      </c>
      <c r="K156" s="111">
        <f t="shared" si="9"/>
        <v>0.122121</v>
      </c>
      <c r="L156" s="115">
        <f>'[5]存货（  ）抽查盘点表'!Z154</f>
        <v>20.149965</v>
      </c>
      <c r="M156" s="116">
        <f t="shared" si="10"/>
        <v>-20.150035</v>
      </c>
      <c r="N156" s="117">
        <f t="shared" si="11"/>
        <v>-0.500000868486352</v>
      </c>
      <c r="O156" s="118"/>
    </row>
    <row r="157" s="105" customFormat="1" ht="16.5" customHeight="1" spans="1:15">
      <c r="A157" s="108">
        <f>'[5]存货（  ）抽查盘点表'!A155</f>
        <v>150</v>
      </c>
      <c r="B157" s="109" t="str">
        <f>'[5]存货（  ）抽查盘点表'!B155</f>
        <v>0706010009</v>
      </c>
      <c r="C157" s="108" t="str">
        <f>'[5]存货（  ）抽查盘点表'!D155</f>
        <v>普通螺母</v>
      </c>
      <c r="D157" s="110" t="str">
        <f>'[5]存货（  ）抽查盘点表'!E155</f>
        <v>M20</v>
      </c>
      <c r="E157" s="108"/>
      <c r="F157" s="108" t="str">
        <f>'[5]存货（  ）抽查盘点表'!G155</f>
        <v>件</v>
      </c>
      <c r="G157" s="111">
        <f>'[5]存货（  ）抽查盘点表'!I155</f>
        <v>455</v>
      </c>
      <c r="H157" s="111">
        <f t="shared" si="8"/>
        <v>0.645934065934066</v>
      </c>
      <c r="I157" s="111">
        <f>'[5]存货（  ）抽查盘点表'!J155</f>
        <v>293.9</v>
      </c>
      <c r="J157" s="115">
        <f>'[5]存货（  ）抽查盘点表'!O155</f>
        <v>455</v>
      </c>
      <c r="K157" s="111">
        <f t="shared" si="9"/>
        <v>0.322967</v>
      </c>
      <c r="L157" s="115">
        <f>'[5]存货（  ）抽查盘点表'!Z155</f>
        <v>146.949985</v>
      </c>
      <c r="M157" s="116">
        <f t="shared" si="10"/>
        <v>-146.950015</v>
      </c>
      <c r="N157" s="117">
        <f t="shared" si="11"/>
        <v>-0.500000051037768</v>
      </c>
      <c r="O157" s="118"/>
    </row>
    <row r="158" s="105" customFormat="1" ht="16.5" customHeight="1" spans="1:15">
      <c r="A158" s="108">
        <f>'[5]存货（  ）抽查盘点表'!A156</f>
        <v>151</v>
      </c>
      <c r="B158" s="109" t="str">
        <f>'[5]存货（  ）抽查盘点表'!B156</f>
        <v>0706010014</v>
      </c>
      <c r="C158" s="108" t="str">
        <f>'[5]存货（  ）抽查盘点表'!D156</f>
        <v>普通螺母</v>
      </c>
      <c r="D158" s="110" t="str">
        <f>'[5]存货（  ）抽查盘点表'!E156</f>
        <v>M30</v>
      </c>
      <c r="E158" s="108"/>
      <c r="F158" s="108" t="str">
        <f>'[5]存货（  ）抽查盘点表'!G156</f>
        <v>件</v>
      </c>
      <c r="G158" s="111">
        <f>'[5]存货（  ）抽查盘点表'!I156</f>
        <v>224</v>
      </c>
      <c r="H158" s="111">
        <f t="shared" si="8"/>
        <v>0.967991071428571</v>
      </c>
      <c r="I158" s="111">
        <f>'[5]存货（  ）抽查盘点表'!J156</f>
        <v>216.83</v>
      </c>
      <c r="J158" s="115">
        <f>'[5]存货（  ）抽查盘点表'!O156</f>
        <v>224</v>
      </c>
      <c r="K158" s="111">
        <f t="shared" si="9"/>
        <v>0.4839955</v>
      </c>
      <c r="L158" s="115">
        <f>'[5]存货（  ）抽查盘点表'!Z156</f>
        <v>108.414992</v>
      </c>
      <c r="M158" s="116">
        <f t="shared" si="10"/>
        <v>-108.415008</v>
      </c>
      <c r="N158" s="117">
        <f t="shared" si="11"/>
        <v>-0.500000036895264</v>
      </c>
      <c r="O158" s="118"/>
    </row>
    <row r="159" s="105" customFormat="1" ht="16.5" customHeight="1" spans="1:15">
      <c r="A159" s="108">
        <f>'[5]存货（  ）抽查盘点表'!A157</f>
        <v>152</v>
      </c>
      <c r="B159" s="109" t="str">
        <f>'[5]存货（  ）抽查盘点表'!B157</f>
        <v>0706010081</v>
      </c>
      <c r="C159" s="108" t="str">
        <f>'[5]存货（  ）抽查盘点表'!D157</f>
        <v>高强螺母8.8级</v>
      </c>
      <c r="D159" s="110" t="str">
        <f>'[5]存货（  ）抽查盘点表'!E157</f>
        <v>M6</v>
      </c>
      <c r="E159" s="108"/>
      <c r="F159" s="108" t="str">
        <f>'[5]存货（  ）抽查盘点表'!G157</f>
        <v>件</v>
      </c>
      <c r="G159" s="111">
        <f>'[5]存货（  ）抽查盘点表'!I157</f>
        <v>8</v>
      </c>
      <c r="H159" s="111">
        <f t="shared" si="8"/>
        <v>0.08875</v>
      </c>
      <c r="I159" s="111">
        <f>'[5]存货（  ）抽查盘点表'!J157</f>
        <v>0.71</v>
      </c>
      <c r="J159" s="115">
        <f>'[5]存货（  ）抽查盘点表'!O157</f>
        <v>8</v>
      </c>
      <c r="K159" s="111">
        <f t="shared" si="9"/>
        <v>0.044375</v>
      </c>
      <c r="L159" s="115">
        <f>'[5]存货（  ）抽查盘点表'!Z157</f>
        <v>0.355</v>
      </c>
      <c r="M159" s="116">
        <f t="shared" si="10"/>
        <v>-0.355</v>
      </c>
      <c r="N159" s="117">
        <f t="shared" si="11"/>
        <v>-0.5</v>
      </c>
      <c r="O159" s="118"/>
    </row>
    <row r="160" s="105" customFormat="1" ht="16.5" customHeight="1" spans="1:15">
      <c r="A160" s="108">
        <f>'[5]存货（  ）抽查盘点表'!A158</f>
        <v>153</v>
      </c>
      <c r="B160" s="109" t="str">
        <f>'[5]存货（  ）抽查盘点表'!B158</f>
        <v>0706010089</v>
      </c>
      <c r="C160" s="108" t="str">
        <f>'[5]存货（  ）抽查盘点表'!D158</f>
        <v>高强螺母8.8级</v>
      </c>
      <c r="D160" s="110" t="str">
        <f>'[5]存货（  ）抽查盘点表'!E158</f>
        <v>M22</v>
      </c>
      <c r="E160" s="108"/>
      <c r="F160" s="108" t="str">
        <f>'[5]存货（  ）抽查盘点表'!G158</f>
        <v>件</v>
      </c>
      <c r="G160" s="111">
        <f>'[5]存货（  ）抽查盘点表'!I158</f>
        <v>9</v>
      </c>
      <c r="H160" s="111">
        <f t="shared" si="8"/>
        <v>0.25</v>
      </c>
      <c r="I160" s="111">
        <f>'[5]存货（  ）抽查盘点表'!J158</f>
        <v>2.25</v>
      </c>
      <c r="J160" s="115">
        <f>'[5]存货（  ）抽查盘点表'!O158</f>
        <v>9</v>
      </c>
      <c r="K160" s="111">
        <f t="shared" si="9"/>
        <v>0.125</v>
      </c>
      <c r="L160" s="115">
        <f>'[5]存货（  ）抽查盘点表'!Z158</f>
        <v>1.125</v>
      </c>
      <c r="M160" s="116">
        <f t="shared" si="10"/>
        <v>-1.125</v>
      </c>
      <c r="N160" s="117">
        <f t="shared" si="11"/>
        <v>-0.5</v>
      </c>
      <c r="O160" s="118"/>
    </row>
    <row r="161" s="105" customFormat="1" ht="16.5" customHeight="1" spans="1:15">
      <c r="A161" s="108">
        <f>'[5]存货（  ）抽查盘点表'!A159</f>
        <v>154</v>
      </c>
      <c r="B161" s="109" t="str">
        <f>'[5]存货（  ）抽查盘点表'!B159</f>
        <v>0706010133</v>
      </c>
      <c r="C161" s="108" t="str">
        <f>'[5]存货（  ）抽查盘点表'!D159</f>
        <v>高强螺母10.9级</v>
      </c>
      <c r="D161" s="110" t="str">
        <f>'[5]存货（  ）抽查盘点表'!E159</f>
        <v>M16</v>
      </c>
      <c r="E161" s="108"/>
      <c r="F161" s="108" t="str">
        <f>'[5]存货（  ）抽查盘点表'!G159</f>
        <v>件</v>
      </c>
      <c r="G161" s="111">
        <f>'[5]存货（  ）抽查盘点表'!I159</f>
        <v>65</v>
      </c>
      <c r="H161" s="111">
        <f t="shared" si="8"/>
        <v>0.772769230769231</v>
      </c>
      <c r="I161" s="111">
        <f>'[5]存货（  ）抽查盘点表'!J159</f>
        <v>50.23</v>
      </c>
      <c r="J161" s="115">
        <f>'[5]存货（  ）抽查盘点表'!O159</f>
        <v>65</v>
      </c>
      <c r="K161" s="111">
        <f t="shared" si="9"/>
        <v>0.3863845</v>
      </c>
      <c r="L161" s="115">
        <f>'[5]存货（  ）抽查盘点表'!Z159</f>
        <v>25.1149925</v>
      </c>
      <c r="M161" s="116">
        <f t="shared" si="10"/>
        <v>-25.1150075</v>
      </c>
      <c r="N161" s="117">
        <f t="shared" si="11"/>
        <v>-0.500000149313159</v>
      </c>
      <c r="O161" s="118"/>
    </row>
    <row r="162" s="105" customFormat="1" ht="16.5" customHeight="1" spans="1:15">
      <c r="A162" s="108">
        <f>'[5]存货（  ）抽查盘点表'!A160</f>
        <v>155</v>
      </c>
      <c r="B162" s="109" t="str">
        <f>'[5]存货（  ）抽查盘点表'!B160</f>
        <v>0706010205</v>
      </c>
      <c r="C162" s="108" t="str">
        <f>'[5]存货（  ）抽查盘点表'!D160</f>
        <v>镀锌螺母</v>
      </c>
      <c r="D162" s="110" t="str">
        <f>'[5]存货（  ）抽查盘点表'!E160</f>
        <v>M20</v>
      </c>
      <c r="E162" s="108"/>
      <c r="F162" s="108" t="str">
        <f>'[5]存货（  ）抽查盘点表'!G160</f>
        <v>件</v>
      </c>
      <c r="G162" s="111">
        <f>'[5]存货（  ）抽查盘点表'!I160</f>
        <v>78</v>
      </c>
      <c r="H162" s="111">
        <f t="shared" si="8"/>
        <v>1</v>
      </c>
      <c r="I162" s="111">
        <f>'[5]存货（  ）抽查盘点表'!J160</f>
        <v>78</v>
      </c>
      <c r="J162" s="115">
        <f>'[5]存货（  ）抽查盘点表'!O160</f>
        <v>78</v>
      </c>
      <c r="K162" s="111">
        <f t="shared" si="9"/>
        <v>0.5</v>
      </c>
      <c r="L162" s="115">
        <f>'[5]存货（  ）抽查盘点表'!Z160</f>
        <v>39</v>
      </c>
      <c r="M162" s="116">
        <f t="shared" si="10"/>
        <v>-39</v>
      </c>
      <c r="N162" s="117">
        <f t="shared" si="11"/>
        <v>-0.5</v>
      </c>
      <c r="O162" s="118"/>
    </row>
    <row r="163" s="105" customFormat="1" ht="16.5" customHeight="1" spans="1:15">
      <c r="A163" s="108">
        <f>'[5]存货（  ）抽查盘点表'!A161</f>
        <v>156</v>
      </c>
      <c r="B163" s="109" t="str">
        <f>'[5]存货（  ）抽查盘点表'!B161</f>
        <v>0706010357</v>
      </c>
      <c r="C163" s="108" t="str">
        <f>'[5]存货（  ）抽查盘点表'!D161</f>
        <v>螺钉防水帽</v>
      </c>
      <c r="D163" s="110"/>
      <c r="E163" s="108"/>
      <c r="F163" s="108" t="str">
        <f>'[5]存货（  ）抽查盘点表'!G161</f>
        <v>件</v>
      </c>
      <c r="G163" s="111">
        <f>'[5]存货（  ）抽查盘点表'!I161</f>
        <v>3500</v>
      </c>
      <c r="H163" s="111">
        <f t="shared" si="8"/>
        <v>0.00855142857142857</v>
      </c>
      <c r="I163" s="111">
        <f>'[5]存货（  ）抽查盘点表'!J161</f>
        <v>29.93</v>
      </c>
      <c r="J163" s="115">
        <f>'[5]存货（  ）抽查盘点表'!O161</f>
        <v>3500</v>
      </c>
      <c r="K163" s="111">
        <f t="shared" si="9"/>
        <v>0.0042755</v>
      </c>
      <c r="L163" s="115">
        <f>'[5]存货（  ）抽查盘点表'!Z161</f>
        <v>14.96425</v>
      </c>
      <c r="M163" s="116">
        <f t="shared" si="10"/>
        <v>-14.96575</v>
      </c>
      <c r="N163" s="117">
        <f t="shared" si="11"/>
        <v>-0.500025058469763</v>
      </c>
      <c r="O163" s="118"/>
    </row>
    <row r="164" s="105" customFormat="1" ht="16.5" customHeight="1" spans="1:15">
      <c r="A164" s="108">
        <f>'[5]存货（  ）抽查盘点表'!A162</f>
        <v>157</v>
      </c>
      <c r="B164" s="109" t="str">
        <f>'[5]存货（  ）抽查盘点表'!B162</f>
        <v>0706010376</v>
      </c>
      <c r="C164" s="108" t="str">
        <f>'[5]存货（  ）抽查盘点表'!D162</f>
        <v>8.8级镀锌螺栓</v>
      </c>
      <c r="D164" s="110" t="str">
        <f>'[5]存货（  ）抽查盘点表'!E162</f>
        <v>M12*130</v>
      </c>
      <c r="E164" s="108"/>
      <c r="F164" s="108" t="str">
        <f>'[5]存货（  ）抽查盘点表'!G162</f>
        <v>个</v>
      </c>
      <c r="G164" s="111">
        <f>'[5]存货（  ）抽查盘点表'!I162</f>
        <v>10</v>
      </c>
      <c r="H164" s="111">
        <f t="shared" si="8"/>
        <v>7.479</v>
      </c>
      <c r="I164" s="111">
        <f>'[5]存货（  ）抽查盘点表'!J162</f>
        <v>74.79</v>
      </c>
      <c r="J164" s="115">
        <f>'[5]存货（  ）抽查盘点表'!O162</f>
        <v>10</v>
      </c>
      <c r="K164" s="111">
        <f t="shared" si="9"/>
        <v>3.7395</v>
      </c>
      <c r="L164" s="115">
        <f>'[5]存货（  ）抽查盘点表'!Z162</f>
        <v>37.395</v>
      </c>
      <c r="M164" s="116">
        <f t="shared" si="10"/>
        <v>-37.395</v>
      </c>
      <c r="N164" s="117">
        <f t="shared" si="11"/>
        <v>-0.5</v>
      </c>
      <c r="O164" s="118"/>
    </row>
    <row r="165" s="105" customFormat="1" ht="16.5" customHeight="1" spans="1:15">
      <c r="A165" s="108">
        <f>'[5]存货（  ）抽查盘点表'!A163</f>
        <v>158</v>
      </c>
      <c r="B165" s="109" t="str">
        <f>'[5]存货（  ）抽查盘点表'!B163</f>
        <v>0706010377</v>
      </c>
      <c r="C165" s="108" t="str">
        <f>'[5]存货（  ）抽查盘点表'!D163</f>
        <v>不锈钢十字沉头钻尾丝</v>
      </c>
      <c r="D165" s="110" t="str">
        <f>'[5]存货（  ）抽查盘点表'!E163</f>
        <v>4.8*38</v>
      </c>
      <c r="E165" s="108"/>
      <c r="F165" s="108" t="str">
        <f>'[5]存货（  ）抽查盘点表'!G163</f>
        <v>个</v>
      </c>
      <c r="G165" s="111">
        <f>'[5]存货（  ）抽查盘点表'!I163</f>
        <v>450</v>
      </c>
      <c r="H165" s="111">
        <f t="shared" si="8"/>
        <v>0.0940222222222222</v>
      </c>
      <c r="I165" s="111">
        <f>'[5]存货（  ）抽查盘点表'!J163</f>
        <v>42.31</v>
      </c>
      <c r="J165" s="115">
        <f>'[5]存货（  ）抽查盘点表'!O163</f>
        <v>450</v>
      </c>
      <c r="K165" s="111">
        <f t="shared" si="9"/>
        <v>0.047011</v>
      </c>
      <c r="L165" s="115">
        <f>'[5]存货（  ）抽查盘点表'!Z163</f>
        <v>21.15495</v>
      </c>
      <c r="M165" s="116">
        <f t="shared" si="10"/>
        <v>-21.15505</v>
      </c>
      <c r="N165" s="117">
        <f t="shared" si="11"/>
        <v>-0.500001181753723</v>
      </c>
      <c r="O165" s="118"/>
    </row>
    <row r="166" s="105" customFormat="1" ht="16.5" customHeight="1" spans="1:15">
      <c r="A166" s="108">
        <f>'[5]存货（  ）抽查盘点表'!A164</f>
        <v>159</v>
      </c>
      <c r="B166" s="109" t="str">
        <f>'[5]存货（  ）抽查盘点表'!B164</f>
        <v>0706010378</v>
      </c>
      <c r="C166" s="108" t="str">
        <f>'[5]存货（  ）抽查盘点表'!D164</f>
        <v>不锈钢十字沉头钻尾丝</v>
      </c>
      <c r="D166" s="110" t="str">
        <f>'[5]存货（  ）抽查盘点表'!E164</f>
        <v>4.2*45</v>
      </c>
      <c r="E166" s="108"/>
      <c r="F166" s="108" t="str">
        <f>'[5]存货（  ）抽查盘点表'!G164</f>
        <v>个</v>
      </c>
      <c r="G166" s="111">
        <f>'[5]存货（  ）抽查盘点表'!I164</f>
        <v>1664</v>
      </c>
      <c r="H166" s="111">
        <f t="shared" si="8"/>
        <v>0.477704326923077</v>
      </c>
      <c r="I166" s="111">
        <f>'[5]存货（  ）抽查盘点表'!J164</f>
        <v>794.9</v>
      </c>
      <c r="J166" s="115">
        <f>'[5]存货（  ）抽查盘点表'!O164</f>
        <v>1664</v>
      </c>
      <c r="K166" s="111">
        <f t="shared" si="9"/>
        <v>0.238852</v>
      </c>
      <c r="L166" s="115">
        <f>'[5]存货（  ）抽查盘点表'!Z164</f>
        <v>397.449728</v>
      </c>
      <c r="M166" s="116">
        <f t="shared" si="10"/>
        <v>-397.450272</v>
      </c>
      <c r="N166" s="117">
        <f t="shared" si="11"/>
        <v>-0.500000342181406</v>
      </c>
      <c r="O166" s="118"/>
    </row>
    <row r="167" s="105" customFormat="1" ht="16.5" customHeight="1" spans="1:15">
      <c r="A167" s="108">
        <f>'[5]存货（  ）抽查盘点表'!A165</f>
        <v>160</v>
      </c>
      <c r="B167" s="109" t="str">
        <f>'[5]存货（  ）抽查盘点表'!B165</f>
        <v>0706020118</v>
      </c>
      <c r="C167" s="108" t="str">
        <f>'[5]存货（  ）抽查盘点表'!D165</f>
        <v>沉头螺栓</v>
      </c>
      <c r="D167" s="110" t="str">
        <f>'[5]存货（  ）抽查盘点表'!E165</f>
        <v>M5*30</v>
      </c>
      <c r="E167" s="108"/>
      <c r="F167" s="108" t="str">
        <f>'[5]存货（  ）抽查盘点表'!G165</f>
        <v>件</v>
      </c>
      <c r="G167" s="111">
        <f>'[5]存货（  ）抽查盘点表'!I165</f>
        <v>1670</v>
      </c>
      <c r="H167" s="111">
        <f t="shared" si="8"/>
        <v>0.0840718562874252</v>
      </c>
      <c r="I167" s="111">
        <f>'[5]存货（  ）抽查盘点表'!J165</f>
        <v>140.4</v>
      </c>
      <c r="J167" s="115">
        <f>'[5]存货（  ）抽查盘点表'!O165</f>
        <v>1670</v>
      </c>
      <c r="K167" s="111">
        <f t="shared" si="9"/>
        <v>0.042036</v>
      </c>
      <c r="L167" s="115">
        <f>'[5]存货（  ）抽查盘点表'!Z165</f>
        <v>70.20012</v>
      </c>
      <c r="M167" s="116">
        <f t="shared" si="10"/>
        <v>-70.19988</v>
      </c>
      <c r="N167" s="117">
        <f t="shared" si="11"/>
        <v>-0.499999145299145</v>
      </c>
      <c r="O167" s="118"/>
    </row>
    <row r="168" s="105" customFormat="1" ht="16.5" customHeight="1" spans="1:15">
      <c r="A168" s="108">
        <f>'[5]存货（  ）抽查盘点表'!A166</f>
        <v>161</v>
      </c>
      <c r="B168" s="109" t="str">
        <f>'[5]存货（  ）抽查盘点表'!B166</f>
        <v>0706020497</v>
      </c>
      <c r="C168" s="108" t="str">
        <f>'[5]存货（  ）抽查盘点表'!D166</f>
        <v>双头螺栓(套)</v>
      </c>
      <c r="D168" s="110" t="str">
        <f>'[5]存货（  ）抽查盘点表'!E166</f>
        <v>M16</v>
      </c>
      <c r="E168" s="108"/>
      <c r="F168" s="108" t="str">
        <f>'[5]存货（  ）抽查盘点表'!G166</f>
        <v>套</v>
      </c>
      <c r="G168" s="111">
        <f>'[5]存货（  ）抽查盘点表'!I166</f>
        <v>43</v>
      </c>
      <c r="H168" s="111">
        <f t="shared" si="8"/>
        <v>7.66186046511628</v>
      </c>
      <c r="I168" s="111">
        <f>'[5]存货（  ）抽查盘点表'!J166</f>
        <v>329.46</v>
      </c>
      <c r="J168" s="115">
        <f>'[5]存货（  ）抽查盘点表'!O166</f>
        <v>43</v>
      </c>
      <c r="K168" s="111">
        <f t="shared" si="9"/>
        <v>3.83093</v>
      </c>
      <c r="L168" s="115">
        <f>'[5]存货（  ）抽查盘点表'!Z166</f>
        <v>164.72999</v>
      </c>
      <c r="M168" s="116">
        <f t="shared" si="10"/>
        <v>-164.73001</v>
      </c>
      <c r="N168" s="117">
        <f t="shared" si="11"/>
        <v>-0.500000030352698</v>
      </c>
      <c r="O168" s="118"/>
    </row>
    <row r="169" s="105" customFormat="1" ht="16.5" customHeight="1" spans="1:15">
      <c r="A169" s="108">
        <f>'[5]存货（  ）抽查盘点表'!A167</f>
        <v>162</v>
      </c>
      <c r="B169" s="109" t="str">
        <f>'[5]存货（  ）抽查盘点表'!B167</f>
        <v>0706020799</v>
      </c>
      <c r="C169" s="108" t="str">
        <f>'[5]存货（  ）抽查盘点表'!D167</f>
        <v>内六方高强螺栓</v>
      </c>
      <c r="D169" s="110" t="str">
        <f>'[5]存货（  ）抽查盘点表'!E167</f>
        <v>M8*35</v>
      </c>
      <c r="E169" s="108"/>
      <c r="F169" s="108" t="str">
        <f>'[5]存货（  ）抽查盘点表'!G167</f>
        <v>件</v>
      </c>
      <c r="G169" s="111">
        <f>'[5]存货（  ）抽查盘点表'!I167</f>
        <v>71</v>
      </c>
      <c r="H169" s="111">
        <f t="shared" si="8"/>
        <v>0.15</v>
      </c>
      <c r="I169" s="111">
        <f>'[5]存货（  ）抽查盘点表'!J167</f>
        <v>10.65</v>
      </c>
      <c r="J169" s="115">
        <f>'[5]存货（  ）抽查盘点表'!O167</f>
        <v>71</v>
      </c>
      <c r="K169" s="111">
        <f t="shared" si="9"/>
        <v>0.075</v>
      </c>
      <c r="L169" s="115">
        <f>'[5]存货（  ）抽查盘点表'!Z167</f>
        <v>5.325</v>
      </c>
      <c r="M169" s="116">
        <f t="shared" si="10"/>
        <v>-5.325</v>
      </c>
      <c r="N169" s="117">
        <f t="shared" si="11"/>
        <v>-0.5</v>
      </c>
      <c r="O169" s="118"/>
    </row>
    <row r="170" s="105" customFormat="1" ht="16.5" customHeight="1" spans="1:15">
      <c r="A170" s="108">
        <f>'[5]存货（  ）抽查盘点表'!A168</f>
        <v>163</v>
      </c>
      <c r="B170" s="109" t="str">
        <f>'[5]存货（  ）抽查盘点表'!B168</f>
        <v>0706021125</v>
      </c>
      <c r="C170" s="108" t="str">
        <f>'[5]存货（  ）抽查盘点表'!D168</f>
        <v>高强螺栓</v>
      </c>
      <c r="D170" s="110" t="str">
        <f>'[5]存货（  ）抽查盘点表'!E168</f>
        <v>M16</v>
      </c>
      <c r="E170" s="108"/>
      <c r="F170" s="108" t="str">
        <f>'[5]存货（  ）抽查盘点表'!G168</f>
        <v>套</v>
      </c>
      <c r="G170" s="111">
        <f>'[5]存货（  ）抽查盘点表'!I168</f>
        <v>0</v>
      </c>
      <c r="H170" s="111">
        <f t="shared" si="8"/>
        <v>0</v>
      </c>
      <c r="I170" s="111">
        <f>'[5]存货（  ）抽查盘点表'!J168</f>
        <v>73.59</v>
      </c>
      <c r="J170" s="115">
        <f>'[5]存货（  ）抽查盘点表'!O168</f>
        <v>0</v>
      </c>
      <c r="K170" s="111">
        <f t="shared" si="9"/>
        <v>0</v>
      </c>
      <c r="L170" s="115">
        <f>'[5]存货（  ）抽查盘点表'!Z168</f>
        <v>0</v>
      </c>
      <c r="M170" s="116">
        <f t="shared" si="10"/>
        <v>-73.59</v>
      </c>
      <c r="N170" s="117">
        <f t="shared" si="11"/>
        <v>-1</v>
      </c>
      <c r="O170" s="118"/>
    </row>
    <row r="171" s="105" customFormat="1" ht="16.5" customHeight="1" spans="1:15">
      <c r="A171" s="108">
        <f>'[5]存货（  ）抽查盘点表'!A169</f>
        <v>164</v>
      </c>
      <c r="B171" s="109" t="str">
        <f>'[5]存货（  ）抽查盘点表'!B169</f>
        <v>0706021139</v>
      </c>
      <c r="C171" s="108" t="str">
        <f>'[5]存货（  ）抽查盘点表'!D169</f>
        <v>普通螺栓</v>
      </c>
      <c r="D171" s="110" t="str">
        <f>'[5]存货（  ）抽查盘点表'!E169</f>
        <v>18*120</v>
      </c>
      <c r="E171" s="108"/>
      <c r="F171" s="108" t="str">
        <f>'[5]存货（  ）抽查盘点表'!G169</f>
        <v>套</v>
      </c>
      <c r="G171" s="111">
        <f>'[5]存货（  ）抽查盘点表'!I169</f>
        <v>4</v>
      </c>
      <c r="H171" s="111">
        <f t="shared" si="8"/>
        <v>2.1975</v>
      </c>
      <c r="I171" s="111">
        <f>'[5]存货（  ）抽查盘点表'!J169</f>
        <v>8.79</v>
      </c>
      <c r="J171" s="115">
        <f>'[5]存货（  ）抽查盘点表'!O169</f>
        <v>4</v>
      </c>
      <c r="K171" s="111">
        <f t="shared" si="9"/>
        <v>1.09875</v>
      </c>
      <c r="L171" s="115">
        <f>'[5]存货（  ）抽查盘点表'!Z169</f>
        <v>4.395</v>
      </c>
      <c r="M171" s="116">
        <f t="shared" si="10"/>
        <v>-4.395</v>
      </c>
      <c r="N171" s="117">
        <f t="shared" si="11"/>
        <v>-0.5</v>
      </c>
      <c r="O171" s="118"/>
    </row>
    <row r="172" s="105" customFormat="1" ht="16.5" customHeight="1" spans="1:15">
      <c r="A172" s="108">
        <f>'[5]存货（  ）抽查盘点表'!A170</f>
        <v>165</v>
      </c>
      <c r="B172" s="109" t="str">
        <f>'[5]存货（  ）抽查盘点表'!B170</f>
        <v>0706021148</v>
      </c>
      <c r="C172" s="108" t="str">
        <f>'[5]存货（  ）抽查盘点表'!D170</f>
        <v>镀锌螺栓</v>
      </c>
      <c r="D172" s="110" t="str">
        <f>'[5]存货（  ）抽查盘点表'!E170</f>
        <v>12*30</v>
      </c>
      <c r="E172" s="108"/>
      <c r="F172" s="108" t="str">
        <f>'[5]存货（  ）抽查盘点表'!G170</f>
        <v>套</v>
      </c>
      <c r="G172" s="111">
        <f>'[5]存货（  ）抽查盘点表'!I170</f>
        <v>79</v>
      </c>
      <c r="H172" s="111">
        <f t="shared" si="8"/>
        <v>0.531012658227848</v>
      </c>
      <c r="I172" s="111">
        <f>'[5]存货（  ）抽查盘点表'!J170</f>
        <v>41.95</v>
      </c>
      <c r="J172" s="115">
        <f>'[5]存货（  ）抽查盘点表'!O170</f>
        <v>79</v>
      </c>
      <c r="K172" s="111">
        <f t="shared" si="9"/>
        <v>0.2655065</v>
      </c>
      <c r="L172" s="115">
        <f>'[5]存货（  ）抽查盘点表'!Z170</f>
        <v>20.9750135</v>
      </c>
      <c r="M172" s="116">
        <f t="shared" si="10"/>
        <v>-20.9749865</v>
      </c>
      <c r="N172" s="117">
        <f t="shared" si="11"/>
        <v>-0.499999678188319</v>
      </c>
      <c r="O172" s="118"/>
    </row>
    <row r="173" s="105" customFormat="1" ht="16.5" customHeight="1" spans="1:15">
      <c r="A173" s="108">
        <f>'[5]存货（  ）抽查盘点表'!A171</f>
        <v>166</v>
      </c>
      <c r="B173" s="109" t="str">
        <f>'[5]存货（  ）抽查盘点表'!B171</f>
        <v>0706021258</v>
      </c>
      <c r="C173" s="108" t="str">
        <f>'[5]存货（  ）抽查盘点表'!D171</f>
        <v>内六角螺栓</v>
      </c>
      <c r="D173" s="110" t="str">
        <f>'[5]存货（  ）抽查盘点表'!E171</f>
        <v>12*80</v>
      </c>
      <c r="E173" s="108"/>
      <c r="F173" s="108" t="str">
        <f>'[5]存货（  ）抽查盘点表'!G171</f>
        <v>套</v>
      </c>
      <c r="G173" s="111">
        <f>'[5]存货（  ）抽查盘点表'!I171</f>
        <v>32</v>
      </c>
      <c r="H173" s="111">
        <f t="shared" si="8"/>
        <v>0.8815625</v>
      </c>
      <c r="I173" s="111">
        <f>'[5]存货（  ）抽查盘点表'!J171</f>
        <v>28.21</v>
      </c>
      <c r="J173" s="115">
        <f>'[5]存货（  ）抽查盘点表'!O171</f>
        <v>32</v>
      </c>
      <c r="K173" s="111">
        <f t="shared" si="9"/>
        <v>0.4407815</v>
      </c>
      <c r="L173" s="115">
        <f>'[5]存货（  ）抽查盘点表'!Z171</f>
        <v>14.105008</v>
      </c>
      <c r="M173" s="116">
        <f t="shared" si="10"/>
        <v>-14.104992</v>
      </c>
      <c r="N173" s="117">
        <f t="shared" si="11"/>
        <v>-0.49999971641262</v>
      </c>
      <c r="O173" s="118"/>
    </row>
    <row r="174" s="105" customFormat="1" ht="16.5" customHeight="1" spans="1:15">
      <c r="A174" s="108">
        <f>'[5]存货（  ）抽查盘点表'!A172</f>
        <v>167</v>
      </c>
      <c r="B174" s="109" t="str">
        <f>'[5]存货（  ）抽查盘点表'!B172</f>
        <v>0706021542</v>
      </c>
      <c r="C174" s="108" t="str">
        <f>'[5]存货（  ）抽查盘点表'!D172</f>
        <v>内六方高强螺栓</v>
      </c>
      <c r="D174" s="110" t="str">
        <f>'[5]存货（  ）抽查盘点表'!E172</f>
        <v>M10*90</v>
      </c>
      <c r="E174" s="108"/>
      <c r="F174" s="108" t="str">
        <f>'[5]存货（  ）抽查盘点表'!G172</f>
        <v>件</v>
      </c>
      <c r="G174" s="111">
        <f>'[5]存货（  ）抽查盘点表'!I172</f>
        <v>0</v>
      </c>
      <c r="H174" s="111">
        <f t="shared" si="8"/>
        <v>0</v>
      </c>
      <c r="I174" s="111">
        <f>'[5]存货（  ）抽查盘点表'!J172</f>
        <v>3.6</v>
      </c>
      <c r="J174" s="115">
        <f>'[5]存货（  ）抽查盘点表'!O172</f>
        <v>0</v>
      </c>
      <c r="K174" s="111">
        <f t="shared" si="9"/>
        <v>0</v>
      </c>
      <c r="L174" s="115">
        <f>'[5]存货（  ）抽查盘点表'!Z172</f>
        <v>0</v>
      </c>
      <c r="M174" s="116">
        <f t="shared" si="10"/>
        <v>-3.6</v>
      </c>
      <c r="N174" s="117">
        <f t="shared" si="11"/>
        <v>-1</v>
      </c>
      <c r="O174" s="118"/>
    </row>
    <row r="175" s="105" customFormat="1" ht="16.5" customHeight="1" spans="1:15">
      <c r="A175" s="108">
        <f>'[5]存货（  ）抽查盘点表'!A173</f>
        <v>168</v>
      </c>
      <c r="B175" s="109" t="str">
        <f>'[5]存货（  ）抽查盘点表'!B173</f>
        <v>0706021552</v>
      </c>
      <c r="C175" s="108" t="str">
        <f>'[5]存货（  ）抽查盘点表'!D173</f>
        <v>内六方高强螺栓</v>
      </c>
      <c r="D175" s="110" t="str">
        <f>'[5]存货（  ）抽查盘点表'!E173</f>
        <v>M16*40</v>
      </c>
      <c r="E175" s="108"/>
      <c r="F175" s="108" t="str">
        <f>'[5]存货（  ）抽查盘点表'!G173</f>
        <v>件</v>
      </c>
      <c r="G175" s="111">
        <f>'[5]存货（  ）抽查盘点表'!I173</f>
        <v>43</v>
      </c>
      <c r="H175" s="111">
        <f t="shared" si="8"/>
        <v>0.769069767441861</v>
      </c>
      <c r="I175" s="111">
        <f>'[5]存货（  ）抽查盘点表'!J173</f>
        <v>33.07</v>
      </c>
      <c r="J175" s="115">
        <f>'[5]存货（  ）抽查盘点表'!O173</f>
        <v>43</v>
      </c>
      <c r="K175" s="111">
        <f t="shared" si="9"/>
        <v>0.384535</v>
      </c>
      <c r="L175" s="115">
        <f>'[5]存货（  ）抽查盘点表'!Z173</f>
        <v>16.535005</v>
      </c>
      <c r="M175" s="116">
        <f t="shared" si="10"/>
        <v>-16.534995</v>
      </c>
      <c r="N175" s="117">
        <f t="shared" si="11"/>
        <v>-0.499999848805564</v>
      </c>
      <c r="O175" s="118"/>
    </row>
    <row r="176" s="105" customFormat="1" ht="16.5" customHeight="1" spans="1:15">
      <c r="A176" s="108">
        <f>'[5]存货（  ）抽查盘点表'!A174</f>
        <v>169</v>
      </c>
      <c r="B176" s="109" t="str">
        <f>'[5]存货（  ）抽查盘点表'!B174</f>
        <v>0706021559</v>
      </c>
      <c r="C176" s="108" t="str">
        <f>'[5]存货（  ）抽查盘点表'!D174</f>
        <v>内六方高强螺栓</v>
      </c>
      <c r="D176" s="110" t="str">
        <f>'[5]存货（  ）抽查盘点表'!E174</f>
        <v>M20*120</v>
      </c>
      <c r="E176" s="108"/>
      <c r="F176" s="108" t="str">
        <f>'[5]存货（  ）抽查盘点表'!G174</f>
        <v>件</v>
      </c>
      <c r="G176" s="111">
        <f>'[5]存货（  ）抽查盘点表'!I174</f>
        <v>24</v>
      </c>
      <c r="H176" s="111">
        <f t="shared" si="8"/>
        <v>4.0975</v>
      </c>
      <c r="I176" s="111">
        <f>'[5]存货（  ）抽查盘点表'!J174</f>
        <v>98.34</v>
      </c>
      <c r="J176" s="115">
        <f>'[5]存货（  ）抽查盘点表'!O174</f>
        <v>24</v>
      </c>
      <c r="K176" s="111">
        <f t="shared" si="9"/>
        <v>2.04875</v>
      </c>
      <c r="L176" s="115">
        <f>'[5]存货（  ）抽查盘点表'!Z174</f>
        <v>49.17</v>
      </c>
      <c r="M176" s="116">
        <f t="shared" si="10"/>
        <v>-49.17</v>
      </c>
      <c r="N176" s="117">
        <f t="shared" si="11"/>
        <v>-0.5</v>
      </c>
      <c r="O176" s="118"/>
    </row>
    <row r="177" s="105" customFormat="1" ht="16.5" customHeight="1" spans="1:15">
      <c r="A177" s="108">
        <f>'[5]存货（  ）抽查盘点表'!A175</f>
        <v>170</v>
      </c>
      <c r="B177" s="109" t="str">
        <f>'[5]存货（  ）抽查盘点表'!B175</f>
        <v>0706021602</v>
      </c>
      <c r="C177" s="108" t="str">
        <f>'[5]存货（  ）抽查盘点表'!D175</f>
        <v>外六角螺栓</v>
      </c>
      <c r="D177" s="110" t="str">
        <f>'[5]存货（  ）抽查盘点表'!E175</f>
        <v>M20*90</v>
      </c>
      <c r="E177" s="108"/>
      <c r="F177" s="108" t="str">
        <f>'[5]存货（  ）抽查盘点表'!G175</f>
        <v>个</v>
      </c>
      <c r="G177" s="111">
        <f>'[5]存货（  ）抽查盘点表'!I175</f>
        <v>13</v>
      </c>
      <c r="H177" s="111">
        <f t="shared" si="8"/>
        <v>2.44</v>
      </c>
      <c r="I177" s="111">
        <f>'[5]存货（  ）抽查盘点表'!J175</f>
        <v>31.72</v>
      </c>
      <c r="J177" s="115">
        <f>'[5]存货（  ）抽查盘点表'!O175</f>
        <v>13</v>
      </c>
      <c r="K177" s="111">
        <f t="shared" si="9"/>
        <v>1.22</v>
      </c>
      <c r="L177" s="115">
        <f>'[5]存货（  ）抽查盘点表'!Z175</f>
        <v>15.86</v>
      </c>
      <c r="M177" s="116">
        <f t="shared" si="10"/>
        <v>-15.86</v>
      </c>
      <c r="N177" s="117">
        <f t="shared" si="11"/>
        <v>-0.5</v>
      </c>
      <c r="O177" s="118"/>
    </row>
    <row r="178" s="105" customFormat="1" ht="16.5" customHeight="1" spans="1:15">
      <c r="A178" s="108">
        <f>'[5]存货（  ）抽查盘点表'!A176</f>
        <v>171</v>
      </c>
      <c r="B178" s="109" t="str">
        <f>'[5]存货（  ）抽查盘点表'!B176</f>
        <v>0706021603</v>
      </c>
      <c r="C178" s="108" t="str">
        <f>'[5]存货（  ）抽查盘点表'!D176</f>
        <v>内六角螺栓</v>
      </c>
      <c r="D178" s="110" t="str">
        <f>'[5]存货（  ）抽查盘点表'!E176</f>
        <v>M20*200</v>
      </c>
      <c r="E178" s="108"/>
      <c r="F178" s="108" t="str">
        <f>'[5]存货（  ）抽查盘点表'!G176</f>
        <v>个</v>
      </c>
      <c r="G178" s="111">
        <f>'[5]存货（  ）抽查盘点表'!I176</f>
        <v>29</v>
      </c>
      <c r="H178" s="111">
        <f t="shared" si="8"/>
        <v>11.9658620689655</v>
      </c>
      <c r="I178" s="111">
        <f>'[5]存货（  ）抽查盘点表'!J176</f>
        <v>347.01</v>
      </c>
      <c r="J178" s="115">
        <f>'[5]存货（  ）抽查盘点表'!O176</f>
        <v>29</v>
      </c>
      <c r="K178" s="111">
        <f t="shared" si="9"/>
        <v>5.982931</v>
      </c>
      <c r="L178" s="115">
        <f>'[5]存货（  ）抽查盘点表'!Z176</f>
        <v>173.504999</v>
      </c>
      <c r="M178" s="116">
        <f t="shared" si="10"/>
        <v>-173.505001</v>
      </c>
      <c r="N178" s="117">
        <f t="shared" si="11"/>
        <v>-0.500000002881761</v>
      </c>
      <c r="O178" s="118"/>
    </row>
    <row r="179" s="105" customFormat="1" ht="16.5" customHeight="1" spans="1:15">
      <c r="A179" s="108">
        <f>'[5]存货（  ）抽查盘点表'!A177</f>
        <v>172</v>
      </c>
      <c r="B179" s="109" t="str">
        <f>'[5]存货（  ）抽查盘点表'!B177</f>
        <v>0706021656</v>
      </c>
      <c r="C179" s="108" t="str">
        <f>'[5]存货（  ）抽查盘点表'!D177</f>
        <v>内六角螺栓</v>
      </c>
      <c r="D179" s="110" t="str">
        <f>'[5]存货（  ）抽查盘点表'!E177</f>
        <v>M16*35</v>
      </c>
      <c r="E179" s="108"/>
      <c r="F179" s="108" t="str">
        <f>'[5]存货（  ）抽查盘点表'!G177</f>
        <v>件</v>
      </c>
      <c r="G179" s="111">
        <f>'[5]存货（  ）抽查盘点表'!I177</f>
        <v>33</v>
      </c>
      <c r="H179" s="111">
        <f t="shared" si="8"/>
        <v>3</v>
      </c>
      <c r="I179" s="111">
        <f>'[5]存货（  ）抽查盘点表'!J177</f>
        <v>99</v>
      </c>
      <c r="J179" s="115">
        <f>'[5]存货（  ）抽查盘点表'!O177</f>
        <v>33</v>
      </c>
      <c r="K179" s="111">
        <f t="shared" si="9"/>
        <v>1.5</v>
      </c>
      <c r="L179" s="115">
        <f>'[5]存货（  ）抽查盘点表'!Z177</f>
        <v>49.5</v>
      </c>
      <c r="M179" s="116">
        <f t="shared" si="10"/>
        <v>-49.5</v>
      </c>
      <c r="N179" s="117">
        <f t="shared" si="11"/>
        <v>-0.5</v>
      </c>
      <c r="O179" s="118"/>
    </row>
    <row r="180" s="105" customFormat="1" ht="16.5" customHeight="1" spans="1:15">
      <c r="A180" s="108">
        <f>'[5]存货（  ）抽查盘点表'!A178</f>
        <v>173</v>
      </c>
      <c r="B180" s="109" t="str">
        <f>'[5]存货（  ）抽查盘点表'!B178</f>
        <v>0706021657</v>
      </c>
      <c r="C180" s="108" t="str">
        <f>'[5]存货（  ）抽查盘点表'!D178</f>
        <v>内六角螺栓</v>
      </c>
      <c r="D180" s="110" t="str">
        <f>'[5]存货（  ）抽查盘点表'!E178</f>
        <v>M16*30</v>
      </c>
      <c r="E180" s="108"/>
      <c r="F180" s="108" t="str">
        <f>'[5]存货（  ）抽查盘点表'!G178</f>
        <v>件</v>
      </c>
      <c r="G180" s="111">
        <f>'[5]存货（  ）抽查盘点表'!I178</f>
        <v>15</v>
      </c>
      <c r="H180" s="111">
        <f t="shared" si="8"/>
        <v>1.38533333333333</v>
      </c>
      <c r="I180" s="111">
        <f>'[5]存货（  ）抽查盘点表'!J178</f>
        <v>20.78</v>
      </c>
      <c r="J180" s="115">
        <f>'[5]存货（  ）抽查盘点表'!O178</f>
        <v>15</v>
      </c>
      <c r="K180" s="111">
        <f t="shared" si="9"/>
        <v>0.6926665</v>
      </c>
      <c r="L180" s="115">
        <f>'[5]存货（  ）抽查盘点表'!Z178</f>
        <v>10.3899975</v>
      </c>
      <c r="M180" s="116">
        <f t="shared" si="10"/>
        <v>-10.3900025</v>
      </c>
      <c r="N180" s="117">
        <f t="shared" si="11"/>
        <v>-0.500000120307988</v>
      </c>
      <c r="O180" s="118"/>
    </row>
    <row r="181" s="105" customFormat="1" ht="16.5" customHeight="1" spans="1:15">
      <c r="A181" s="108">
        <f>'[5]存货（  ）抽查盘点表'!A179</f>
        <v>174</v>
      </c>
      <c r="B181" s="109" t="str">
        <f>'[5]存货（  ）抽查盘点表'!B179</f>
        <v>0706021658</v>
      </c>
      <c r="C181" s="108" t="str">
        <f>'[5]存货（  ）抽查盘点表'!D179</f>
        <v>内六角螺栓</v>
      </c>
      <c r="D181" s="110" t="str">
        <f>'[5]存货（  ）抽查盘点表'!E179</f>
        <v>M14*30</v>
      </c>
      <c r="E181" s="108"/>
      <c r="F181" s="108" t="str">
        <f>'[5]存货（  ）抽查盘点表'!G179</f>
        <v>件</v>
      </c>
      <c r="G181" s="111">
        <f>'[5]存货（  ）抽查盘点表'!I179</f>
        <v>9</v>
      </c>
      <c r="H181" s="111">
        <f t="shared" si="8"/>
        <v>0.755555555555556</v>
      </c>
      <c r="I181" s="111">
        <f>'[5]存货（  ）抽查盘点表'!J179</f>
        <v>6.8</v>
      </c>
      <c r="J181" s="115">
        <f>'[5]存货（  ）抽查盘点表'!O179</f>
        <v>9</v>
      </c>
      <c r="K181" s="111">
        <f t="shared" si="9"/>
        <v>0.377778</v>
      </c>
      <c r="L181" s="115">
        <f>'[5]存货（  ）抽查盘点表'!Z179</f>
        <v>3.400002</v>
      </c>
      <c r="M181" s="116">
        <f t="shared" si="10"/>
        <v>-3.399998</v>
      </c>
      <c r="N181" s="117">
        <f t="shared" si="11"/>
        <v>-0.499999705882353</v>
      </c>
      <c r="O181" s="118"/>
    </row>
    <row r="182" s="105" customFormat="1" ht="16.5" customHeight="1" spans="1:15">
      <c r="A182" s="108">
        <f>'[5]存货（  ）抽查盘点表'!A180</f>
        <v>175</v>
      </c>
      <c r="B182" s="109" t="str">
        <f>'[5]存货（  ）抽查盘点表'!B180</f>
        <v>0706021659</v>
      </c>
      <c r="C182" s="108" t="str">
        <f>'[5]存货（  ）抽查盘点表'!D180</f>
        <v>内六角螺栓</v>
      </c>
      <c r="D182" s="110" t="str">
        <f>'[5]存货（  ）抽查盘点表'!E180</f>
        <v>M12*100</v>
      </c>
      <c r="E182" s="108"/>
      <c r="F182" s="108" t="str">
        <f>'[5]存货（  ）抽查盘点表'!G180</f>
        <v>件</v>
      </c>
      <c r="G182" s="111">
        <f>'[5]存货（  ）抽查盘点表'!I180</f>
        <v>93</v>
      </c>
      <c r="H182" s="111">
        <f t="shared" si="8"/>
        <v>3.96161290322581</v>
      </c>
      <c r="I182" s="111">
        <f>'[5]存货（  ）抽查盘点表'!J180</f>
        <v>368.43</v>
      </c>
      <c r="J182" s="115">
        <f>'[5]存货（  ）抽查盘点表'!O180</f>
        <v>93</v>
      </c>
      <c r="K182" s="111">
        <f t="shared" si="9"/>
        <v>1.9808065</v>
      </c>
      <c r="L182" s="115">
        <f>'[5]存货（  ）抽查盘点表'!Z180</f>
        <v>184.2150045</v>
      </c>
      <c r="M182" s="116">
        <f t="shared" si="10"/>
        <v>-184.2149955</v>
      </c>
      <c r="N182" s="117">
        <f t="shared" si="11"/>
        <v>-0.499999987786011</v>
      </c>
      <c r="O182" s="118"/>
    </row>
    <row r="183" s="105" customFormat="1" ht="16.5" customHeight="1" spans="1:15">
      <c r="A183" s="108">
        <f>'[5]存货（  ）抽查盘点表'!A181</f>
        <v>176</v>
      </c>
      <c r="B183" s="109" t="str">
        <f>'[5]存货（  ）抽查盘点表'!B181</f>
        <v>0706021660</v>
      </c>
      <c r="C183" s="108" t="str">
        <f>'[5]存货（  ）抽查盘点表'!D181</f>
        <v>内六角螺栓</v>
      </c>
      <c r="D183" s="110" t="str">
        <f>'[5]存货（  ）抽查盘点表'!E181</f>
        <v>M12*50</v>
      </c>
      <c r="E183" s="108"/>
      <c r="F183" s="108" t="str">
        <f>'[5]存货（  ）抽查盘点表'!G181</f>
        <v>件</v>
      </c>
      <c r="G183" s="111">
        <f>'[5]存货（  ）抽查盘点表'!I181</f>
        <v>18</v>
      </c>
      <c r="H183" s="111">
        <f t="shared" si="8"/>
        <v>0.597777777777778</v>
      </c>
      <c r="I183" s="111">
        <f>'[5]存货（  ）抽查盘点表'!J181</f>
        <v>10.76</v>
      </c>
      <c r="J183" s="115">
        <f>'[5]存货（  ）抽查盘点表'!O181</f>
        <v>18</v>
      </c>
      <c r="K183" s="111">
        <f t="shared" si="9"/>
        <v>0.298889</v>
      </c>
      <c r="L183" s="115">
        <f>'[5]存货（  ）抽查盘点表'!Z181</f>
        <v>5.380002</v>
      </c>
      <c r="M183" s="116">
        <f t="shared" si="10"/>
        <v>-5.379998</v>
      </c>
      <c r="N183" s="117">
        <f t="shared" si="11"/>
        <v>-0.499999814126394</v>
      </c>
      <c r="O183" s="118"/>
    </row>
    <row r="184" s="105" customFormat="1" ht="16.5" customHeight="1" spans="1:15">
      <c r="A184" s="108">
        <f>'[5]存货（  ）抽查盘点表'!A182</f>
        <v>177</v>
      </c>
      <c r="B184" s="109" t="str">
        <f>'[5]存货（  ）抽查盘点表'!B182</f>
        <v>0706021665</v>
      </c>
      <c r="C184" s="108" t="str">
        <f>'[5]存货（  ）抽查盘点表'!D182</f>
        <v>外六角螺栓</v>
      </c>
      <c r="D184" s="110" t="str">
        <f>'[5]存货（  ）抽查盘点表'!E182</f>
        <v>M20*60</v>
      </c>
      <c r="E184" s="108"/>
      <c r="F184" s="108" t="str">
        <f>'[5]存货（  ）抽查盘点表'!G182</f>
        <v>件</v>
      </c>
      <c r="G184" s="111">
        <f>'[5]存货（  ）抽查盘点表'!I182</f>
        <v>358</v>
      </c>
      <c r="H184" s="111">
        <f t="shared" si="8"/>
        <v>2.88268156424581</v>
      </c>
      <c r="I184" s="111">
        <f>'[5]存货（  ）抽查盘点表'!J182</f>
        <v>1032</v>
      </c>
      <c r="J184" s="115">
        <f>'[5]存货（  ）抽查盘点表'!O182</f>
        <v>358</v>
      </c>
      <c r="K184" s="111">
        <f t="shared" si="9"/>
        <v>1.441341</v>
      </c>
      <c r="L184" s="115">
        <f>'[5]存货（  ）抽查盘点表'!Z182</f>
        <v>516.000078</v>
      </c>
      <c r="M184" s="116">
        <f t="shared" si="10"/>
        <v>-515.999922</v>
      </c>
      <c r="N184" s="117">
        <f t="shared" si="11"/>
        <v>-0.499999924418605</v>
      </c>
      <c r="O184" s="118"/>
    </row>
    <row r="185" s="105" customFormat="1" ht="16.5" customHeight="1" spans="1:15">
      <c r="A185" s="108">
        <f>'[5]存货（  ）抽查盘点表'!A183</f>
        <v>178</v>
      </c>
      <c r="B185" s="109" t="str">
        <f>'[5]存货（  ）抽查盘点表'!B183</f>
        <v>0706021668</v>
      </c>
      <c r="C185" s="108" t="str">
        <f>'[5]存货（  ）抽查盘点表'!D183</f>
        <v>外六角螺栓</v>
      </c>
      <c r="D185" s="110" t="str">
        <f>'[5]存货（  ）抽查盘点表'!E183</f>
        <v>M16*45</v>
      </c>
      <c r="E185" s="108"/>
      <c r="F185" s="108" t="str">
        <f>'[5]存货（  ）抽查盘点表'!G183</f>
        <v>件</v>
      </c>
      <c r="G185" s="111">
        <f>'[5]存货（  ）抽查盘点表'!I183</f>
        <v>0</v>
      </c>
      <c r="H185" s="111">
        <f t="shared" si="8"/>
        <v>0</v>
      </c>
      <c r="I185" s="111">
        <f>'[5]存货（  ）抽查盘点表'!J183</f>
        <v>67.96</v>
      </c>
      <c r="J185" s="115">
        <f>'[5]存货（  ）抽查盘点表'!O183</f>
        <v>0</v>
      </c>
      <c r="K185" s="111">
        <f t="shared" si="9"/>
        <v>0</v>
      </c>
      <c r="L185" s="115">
        <f>'[5]存货（  ）抽查盘点表'!Z183</f>
        <v>0</v>
      </c>
      <c r="M185" s="116">
        <f t="shared" si="10"/>
        <v>-67.96</v>
      </c>
      <c r="N185" s="117">
        <f t="shared" si="11"/>
        <v>-1</v>
      </c>
      <c r="O185" s="118"/>
    </row>
    <row r="186" s="105" customFormat="1" ht="16.5" customHeight="1" spans="1:15">
      <c r="A186" s="108">
        <f>'[5]存货（  ）抽查盘点表'!A184</f>
        <v>179</v>
      </c>
      <c r="B186" s="109" t="str">
        <f>'[5]存货（  ）抽查盘点表'!B184</f>
        <v>0706021669</v>
      </c>
      <c r="C186" s="108" t="str">
        <f>'[5]存货（  ）抽查盘点表'!D184</f>
        <v>外六角螺栓</v>
      </c>
      <c r="D186" s="110" t="str">
        <f>'[5]存货（  ）抽查盘点表'!E184</f>
        <v>M16*35</v>
      </c>
      <c r="E186" s="108"/>
      <c r="F186" s="108" t="str">
        <f>'[5]存货（  ）抽查盘点表'!G184</f>
        <v>件</v>
      </c>
      <c r="G186" s="111">
        <f>'[5]存货（  ）抽查盘点表'!I184</f>
        <v>16</v>
      </c>
      <c r="H186" s="111">
        <f t="shared" si="8"/>
        <v>0.855</v>
      </c>
      <c r="I186" s="111">
        <f>'[5]存货（  ）抽查盘点表'!J184</f>
        <v>13.68</v>
      </c>
      <c r="J186" s="115">
        <f>'[5]存货（  ）抽查盘点表'!O184</f>
        <v>16</v>
      </c>
      <c r="K186" s="111">
        <f t="shared" si="9"/>
        <v>0.4275</v>
      </c>
      <c r="L186" s="115">
        <f>'[5]存货（  ）抽查盘点表'!Z184</f>
        <v>6.84</v>
      </c>
      <c r="M186" s="116">
        <f t="shared" si="10"/>
        <v>-6.84</v>
      </c>
      <c r="N186" s="117">
        <f t="shared" si="11"/>
        <v>-0.5</v>
      </c>
      <c r="O186" s="118"/>
    </row>
    <row r="187" s="105" customFormat="1" ht="16.5" customHeight="1" spans="1:15">
      <c r="A187" s="108">
        <f>'[5]存货（  ）抽查盘点表'!A185</f>
        <v>180</v>
      </c>
      <c r="B187" s="109" t="str">
        <f>'[5]存货（  ）抽查盘点表'!B185</f>
        <v>0706021670</v>
      </c>
      <c r="C187" s="108" t="str">
        <f>'[5]存货（  ）抽查盘点表'!D185</f>
        <v>外六角螺栓</v>
      </c>
      <c r="D187" s="110" t="str">
        <f>'[5]存货（  ）抽查盘点表'!E185</f>
        <v>M16*30</v>
      </c>
      <c r="E187" s="108"/>
      <c r="F187" s="108" t="str">
        <f>'[5]存货（  ）抽查盘点表'!G185</f>
        <v>件</v>
      </c>
      <c r="G187" s="111">
        <f>'[5]存货（  ）抽查盘点表'!I185</f>
        <v>73</v>
      </c>
      <c r="H187" s="111">
        <f t="shared" si="8"/>
        <v>1.52534246575342</v>
      </c>
      <c r="I187" s="111">
        <f>'[5]存货（  ）抽查盘点表'!J185</f>
        <v>111.35</v>
      </c>
      <c r="J187" s="115">
        <f>'[5]存货（  ）抽查盘点表'!O185</f>
        <v>73</v>
      </c>
      <c r="K187" s="111">
        <f t="shared" si="9"/>
        <v>0.762671</v>
      </c>
      <c r="L187" s="115">
        <f>'[5]存货（  ）抽查盘点表'!Z185</f>
        <v>55.674983</v>
      </c>
      <c r="M187" s="116">
        <f t="shared" si="10"/>
        <v>-55.675017</v>
      </c>
      <c r="N187" s="117">
        <f t="shared" si="11"/>
        <v>-0.500000152671756</v>
      </c>
      <c r="O187" s="118"/>
    </row>
    <row r="188" s="105" customFormat="1" ht="16.5" customHeight="1" spans="1:15">
      <c r="A188" s="108">
        <f>'[5]存货（  ）抽查盘点表'!A186</f>
        <v>181</v>
      </c>
      <c r="B188" s="109" t="str">
        <f>'[5]存货（  ）抽查盘点表'!B186</f>
        <v>0706021675</v>
      </c>
      <c r="C188" s="108" t="str">
        <f>'[5]存货（  ）抽查盘点表'!D186</f>
        <v>外六角螺栓（镀锌）</v>
      </c>
      <c r="D188" s="110" t="str">
        <f>'[5]存货（  ）抽查盘点表'!E186</f>
        <v>M16*25</v>
      </c>
      <c r="E188" s="108"/>
      <c r="F188" s="108" t="str">
        <f>'[5]存货（  ）抽查盘点表'!G186</f>
        <v>件</v>
      </c>
      <c r="G188" s="111">
        <f>'[5]存货（  ）抽查盘点表'!I186</f>
        <v>83</v>
      </c>
      <c r="H188" s="111">
        <f t="shared" si="8"/>
        <v>1.90156626506024</v>
      </c>
      <c r="I188" s="111">
        <f>'[5]存货（  ）抽查盘点表'!J186</f>
        <v>157.83</v>
      </c>
      <c r="J188" s="115">
        <f>'[5]存货（  ）抽查盘点表'!O186</f>
        <v>83</v>
      </c>
      <c r="K188" s="111">
        <f t="shared" si="9"/>
        <v>0.950783</v>
      </c>
      <c r="L188" s="115">
        <f>'[5]存货（  ）抽查盘点表'!Z186</f>
        <v>78.914989</v>
      </c>
      <c r="M188" s="116">
        <f t="shared" si="10"/>
        <v>-78.915011</v>
      </c>
      <c r="N188" s="117">
        <f t="shared" si="11"/>
        <v>-0.500000069695242</v>
      </c>
      <c r="O188" s="118"/>
    </row>
    <row r="189" s="105" customFormat="1" ht="16.5" customHeight="1" spans="1:15">
      <c r="A189" s="108">
        <f>'[5]存货（  ）抽查盘点表'!A187</f>
        <v>182</v>
      </c>
      <c r="B189" s="109" t="str">
        <f>'[5]存货（  ）抽查盘点表'!B187</f>
        <v>0706021682</v>
      </c>
      <c r="C189" s="108" t="str">
        <f>'[5]存货（  ）抽查盘点表'!D187</f>
        <v>内六角螺栓</v>
      </c>
      <c r="D189" s="110" t="str">
        <f>'[5]存货（  ）抽查盘点表'!E187</f>
        <v>M20*100</v>
      </c>
      <c r="E189" s="108"/>
      <c r="F189" s="108" t="str">
        <f>'[5]存货（  ）抽查盘点表'!G187</f>
        <v>件</v>
      </c>
      <c r="G189" s="111">
        <f>'[5]存货（  ）抽查盘点表'!I187</f>
        <v>11</v>
      </c>
      <c r="H189" s="111">
        <f t="shared" si="8"/>
        <v>2.73545454545455</v>
      </c>
      <c r="I189" s="111">
        <f>'[5]存货（  ）抽查盘点表'!J187</f>
        <v>30.09</v>
      </c>
      <c r="J189" s="115">
        <f>'[5]存货（  ）抽查盘点表'!O187</f>
        <v>11</v>
      </c>
      <c r="K189" s="111">
        <f t="shared" si="9"/>
        <v>1.3677275</v>
      </c>
      <c r="L189" s="115">
        <f>'[5]存货（  ）抽查盘点表'!Z187</f>
        <v>15.0450025</v>
      </c>
      <c r="M189" s="116">
        <f t="shared" si="10"/>
        <v>-15.0449975</v>
      </c>
      <c r="N189" s="117">
        <f t="shared" si="11"/>
        <v>-0.499999916915919</v>
      </c>
      <c r="O189" s="118"/>
    </row>
    <row r="190" s="105" customFormat="1" ht="16.5" customHeight="1" spans="1:15">
      <c r="A190" s="108">
        <f>'[5]存货（  ）抽查盘点表'!A188</f>
        <v>183</v>
      </c>
      <c r="B190" s="109" t="str">
        <f>'[5]存货（  ）抽查盘点表'!B188</f>
        <v>0706021683</v>
      </c>
      <c r="C190" s="108" t="str">
        <f>'[5]存货（  ）抽查盘点表'!D188</f>
        <v>丝杆</v>
      </c>
      <c r="D190" s="110" t="str">
        <f>'[5]存货（  ）抽查盘点表'!E188</f>
        <v>10mm</v>
      </c>
      <c r="E190" s="108"/>
      <c r="F190" s="108" t="str">
        <f>'[5]存货（  ）抽查盘点表'!G188</f>
        <v>件</v>
      </c>
      <c r="G190" s="111">
        <f>'[5]存货（  ）抽查盘点表'!I188</f>
        <v>17</v>
      </c>
      <c r="H190" s="111">
        <f t="shared" si="8"/>
        <v>8.48058823529412</v>
      </c>
      <c r="I190" s="111">
        <f>'[5]存货（  ）抽查盘点表'!J188</f>
        <v>144.17</v>
      </c>
      <c r="J190" s="115">
        <f>'[5]存货（  ）抽查盘点表'!O188</f>
        <v>17</v>
      </c>
      <c r="K190" s="111">
        <f t="shared" si="9"/>
        <v>4.240294</v>
      </c>
      <c r="L190" s="115">
        <f>'[5]存货（  ）抽查盘点表'!Z188</f>
        <v>72.084998</v>
      </c>
      <c r="M190" s="116">
        <f t="shared" si="10"/>
        <v>-72.085002</v>
      </c>
      <c r="N190" s="117">
        <f t="shared" si="11"/>
        <v>-0.500000013872512</v>
      </c>
      <c r="O190" s="118"/>
    </row>
    <row r="191" s="105" customFormat="1" ht="16.5" customHeight="1" spans="1:15">
      <c r="A191" s="108">
        <f>'[5]存货（  ）抽查盘点表'!A189</f>
        <v>184</v>
      </c>
      <c r="B191" s="109" t="str">
        <f>'[5]存货（  ）抽查盘点表'!B189</f>
        <v>0706021708</v>
      </c>
      <c r="C191" s="108" t="str">
        <f>'[5]存货（  ）抽查盘点表'!D189</f>
        <v>单螺杆连接器</v>
      </c>
      <c r="D191" s="110" t="str">
        <f>'[5]存货（  ）抽查盘点表'!E189</f>
        <v>澳标</v>
      </c>
      <c r="E191" s="108"/>
      <c r="F191" s="108" t="str">
        <f>'[5]存货（  ）抽查盘点表'!G189</f>
        <v>个</v>
      </c>
      <c r="G191" s="111">
        <f>'[5]存货（  ）抽查盘点表'!I189</f>
        <v>20</v>
      </c>
      <c r="H191" s="111">
        <f t="shared" si="8"/>
        <v>0.2905</v>
      </c>
      <c r="I191" s="111">
        <f>'[5]存货（  ）抽查盘点表'!J189</f>
        <v>5.81</v>
      </c>
      <c r="J191" s="115">
        <f>'[5]存货（  ）抽查盘点表'!O189</f>
        <v>20</v>
      </c>
      <c r="K191" s="111">
        <f t="shared" si="9"/>
        <v>0.14525</v>
      </c>
      <c r="L191" s="115">
        <f>'[5]存货（  ）抽查盘点表'!Z189</f>
        <v>2.905</v>
      </c>
      <c r="M191" s="116">
        <f t="shared" si="10"/>
        <v>-2.905</v>
      </c>
      <c r="N191" s="117">
        <f t="shared" si="11"/>
        <v>-0.5</v>
      </c>
      <c r="O191" s="118"/>
    </row>
    <row r="192" s="105" customFormat="1" ht="16.5" customHeight="1" spans="1:15">
      <c r="A192" s="108">
        <f>'[5]存货（  ）抽查盘点表'!A190</f>
        <v>185</v>
      </c>
      <c r="B192" s="109" t="str">
        <f>'[5]存货（  ）抽查盘点表'!B190</f>
        <v>0706021764</v>
      </c>
      <c r="C192" s="108" t="str">
        <f>'[5]存货（  ）抽查盘点表'!D190</f>
        <v>膨胀螺栓</v>
      </c>
      <c r="D192" s="110" t="str">
        <f>'[5]存货（  ）抽查盘点表'!E190</f>
        <v>M8*60</v>
      </c>
      <c r="E192" s="108"/>
      <c r="F192" s="108" t="str">
        <f>'[5]存货（  ）抽查盘点表'!G190</f>
        <v>件</v>
      </c>
      <c r="G192" s="111">
        <f>'[5]存货（  ）抽查盘点表'!I190</f>
        <v>9417</v>
      </c>
      <c r="H192" s="111">
        <f t="shared" si="8"/>
        <v>0.751753212275672</v>
      </c>
      <c r="I192" s="111">
        <f>'[5]存货（  ）抽查盘点表'!J190</f>
        <v>7079.26</v>
      </c>
      <c r="J192" s="115">
        <f>'[5]存货（  ）抽查盘点表'!O190</f>
        <v>7580</v>
      </c>
      <c r="K192" s="111">
        <f t="shared" si="9"/>
        <v>0.3758765</v>
      </c>
      <c r="L192" s="115">
        <f>'[5]存货（  ）抽查盘点表'!Z190</f>
        <v>2849.14387</v>
      </c>
      <c r="M192" s="116">
        <f t="shared" si="10"/>
        <v>-4230.11613</v>
      </c>
      <c r="N192" s="117">
        <f t="shared" si="11"/>
        <v>-0.597536484039292</v>
      </c>
      <c r="O192" s="118"/>
    </row>
    <row r="193" s="105" customFormat="1" ht="16.5" customHeight="1" spans="1:15">
      <c r="A193" s="108">
        <f>'[5]存货（  ）抽查盘点表'!A191</f>
        <v>186</v>
      </c>
      <c r="B193" s="109" t="str">
        <f>'[5]存货（  ）抽查盘点表'!B191</f>
        <v>0706021765</v>
      </c>
      <c r="C193" s="108" t="str">
        <f>'[5]存货（  ）抽查盘点表'!D191</f>
        <v>吊环螺栓</v>
      </c>
      <c r="D193" s="110" t="str">
        <f>'[5]存货（  ）抽查盘点表'!E191</f>
        <v>M16</v>
      </c>
      <c r="E193" s="108"/>
      <c r="F193" s="108" t="str">
        <f>'[5]存货（  ）抽查盘点表'!G191</f>
        <v>件</v>
      </c>
      <c r="G193" s="111">
        <f>'[5]存货（  ）抽查盘点表'!I191</f>
        <v>183</v>
      </c>
      <c r="H193" s="111">
        <f t="shared" si="8"/>
        <v>5.76409836065574</v>
      </c>
      <c r="I193" s="111">
        <f>'[5]存货（  ）抽查盘点表'!J191</f>
        <v>1054.83</v>
      </c>
      <c r="J193" s="115">
        <f>'[5]存货（  ）抽查盘点表'!O191</f>
        <v>183</v>
      </c>
      <c r="K193" s="111">
        <f t="shared" si="9"/>
        <v>2.882049</v>
      </c>
      <c r="L193" s="115">
        <f>'[5]存货（  ）抽查盘点表'!Z191</f>
        <v>527.414967</v>
      </c>
      <c r="M193" s="116">
        <f t="shared" si="10"/>
        <v>-527.415033</v>
      </c>
      <c r="N193" s="117">
        <f t="shared" si="11"/>
        <v>-0.500000031284662</v>
      </c>
      <c r="O193" s="118"/>
    </row>
    <row r="194" s="105" customFormat="1" ht="16.5" customHeight="1" spans="1:15">
      <c r="A194" s="108">
        <f>'[5]存货（  ）抽查盘点表'!A192</f>
        <v>187</v>
      </c>
      <c r="B194" s="109" t="str">
        <f>'[5]存货（  ）抽查盘点表'!B192</f>
        <v>0706021766</v>
      </c>
      <c r="C194" s="108" t="str">
        <f>'[5]存货（  ）抽查盘点表'!D192</f>
        <v>吊环螺栓</v>
      </c>
      <c r="D194" s="110" t="str">
        <f>'[5]存货（  ）抽查盘点表'!E192</f>
        <v>M20</v>
      </c>
      <c r="E194" s="108"/>
      <c r="F194" s="108" t="str">
        <f>'[5]存货（  ）抽查盘点表'!G192</f>
        <v>件</v>
      </c>
      <c r="G194" s="111">
        <f>'[5]存货（  ）抽查盘点表'!I192</f>
        <v>6</v>
      </c>
      <c r="H194" s="111">
        <f t="shared" si="8"/>
        <v>9.35666666666667</v>
      </c>
      <c r="I194" s="111">
        <f>'[5]存货（  ）抽查盘点表'!J192</f>
        <v>56.14</v>
      </c>
      <c r="J194" s="115">
        <f>'[5]存货（  ）抽查盘点表'!O192</f>
        <v>6</v>
      </c>
      <c r="K194" s="111">
        <f t="shared" si="9"/>
        <v>4.6783335</v>
      </c>
      <c r="L194" s="115">
        <f>'[5]存货（  ）抽查盘点表'!Z192</f>
        <v>28.070001</v>
      </c>
      <c r="M194" s="116">
        <f t="shared" si="10"/>
        <v>-28.069999</v>
      </c>
      <c r="N194" s="117">
        <f t="shared" si="11"/>
        <v>-0.499999982187389</v>
      </c>
      <c r="O194" s="118"/>
    </row>
    <row r="195" s="105" customFormat="1" ht="16.5" customHeight="1" spans="1:15">
      <c r="A195" s="108">
        <f>'[5]存货（  ）抽查盘点表'!A193</f>
        <v>188</v>
      </c>
      <c r="B195" s="109" t="str">
        <f>'[5]存货（  ）抽查盘点表'!B193</f>
        <v>0706021894</v>
      </c>
      <c r="C195" s="108" t="str">
        <f>'[5]存货（  ）抽查盘点表'!D193</f>
        <v>普通螺栓</v>
      </c>
      <c r="D195" s="110" t="str">
        <f>'[5]存货（  ）抽查盘点表'!E193</f>
        <v>M10*100</v>
      </c>
      <c r="E195" s="108"/>
      <c r="F195" s="108" t="str">
        <f>'[5]存货（  ）抽查盘点表'!G193</f>
        <v>套</v>
      </c>
      <c r="G195" s="111">
        <f>'[5]存货（  ）抽查盘点表'!I193</f>
        <v>13</v>
      </c>
      <c r="H195" s="111">
        <f t="shared" si="8"/>
        <v>0.530769230769231</v>
      </c>
      <c r="I195" s="111">
        <f>'[5]存货（  ）抽查盘点表'!J193</f>
        <v>6.9</v>
      </c>
      <c r="J195" s="115">
        <f>'[5]存货（  ）抽查盘点表'!O193</f>
        <v>13</v>
      </c>
      <c r="K195" s="111">
        <f t="shared" si="9"/>
        <v>0.2653845</v>
      </c>
      <c r="L195" s="115">
        <f>'[5]存货（  ）抽查盘点表'!Z193</f>
        <v>3.4499985</v>
      </c>
      <c r="M195" s="116">
        <f t="shared" si="10"/>
        <v>-3.4500015</v>
      </c>
      <c r="N195" s="117">
        <f t="shared" si="11"/>
        <v>-0.500000217391304</v>
      </c>
      <c r="O195" s="118"/>
    </row>
    <row r="196" s="105" customFormat="1" ht="16.5" customHeight="1" spans="1:15">
      <c r="A196" s="108">
        <f>'[5]存货（  ）抽查盘点表'!A194</f>
        <v>189</v>
      </c>
      <c r="B196" s="109" t="str">
        <f>'[5]存货（  ）抽查盘点表'!B194</f>
        <v>0706022095</v>
      </c>
      <c r="C196" s="108" t="str">
        <f>'[5]存货（  ）抽查盘点表'!D194</f>
        <v>外六角螺栓</v>
      </c>
      <c r="D196" s="110" t="str">
        <f>'[5]存货（  ）抽查盘点表'!E194</f>
        <v>M16*100</v>
      </c>
      <c r="E196" s="108"/>
      <c r="F196" s="108" t="str">
        <f>'[5]存货（  ）抽查盘点表'!G194</f>
        <v>件</v>
      </c>
      <c r="G196" s="111">
        <f>'[5]存货（  ）抽查盘点表'!I194</f>
        <v>200</v>
      </c>
      <c r="H196" s="111">
        <f t="shared" si="8"/>
        <v>2.4779</v>
      </c>
      <c r="I196" s="111">
        <f>'[5]存货（  ）抽查盘点表'!J194</f>
        <v>495.58</v>
      </c>
      <c r="J196" s="115">
        <f>'[5]存货（  ）抽查盘点表'!O194</f>
        <v>200</v>
      </c>
      <c r="K196" s="111">
        <f t="shared" si="9"/>
        <v>1.23895</v>
      </c>
      <c r="L196" s="115">
        <f>'[5]存货（  ）抽查盘点表'!Z194</f>
        <v>247.79</v>
      </c>
      <c r="M196" s="116">
        <f t="shared" si="10"/>
        <v>-247.79</v>
      </c>
      <c r="N196" s="117">
        <f t="shared" si="11"/>
        <v>-0.5</v>
      </c>
      <c r="O196" s="118"/>
    </row>
    <row r="197" s="105" customFormat="1" ht="16.5" customHeight="1" spans="1:15">
      <c r="A197" s="108">
        <f>'[5]存货（  ）抽查盘点表'!A195</f>
        <v>190</v>
      </c>
      <c r="B197" s="109" t="str">
        <f>'[5]存货（  ）抽查盘点表'!B195</f>
        <v>0706022172</v>
      </c>
      <c r="C197" s="108" t="str">
        <f>'[5]存货（  ）抽查盘点表'!D195</f>
        <v>外六角螺栓</v>
      </c>
      <c r="D197" s="110" t="str">
        <f>'[5]存货（  ）抽查盘点表'!E195</f>
        <v>M12*45</v>
      </c>
      <c r="E197" s="108"/>
      <c r="F197" s="108" t="str">
        <f>'[5]存货（  ）抽查盘点表'!G195</f>
        <v>件</v>
      </c>
      <c r="G197" s="111">
        <f>'[5]存货（  ）抽查盘点表'!I195</f>
        <v>121</v>
      </c>
      <c r="H197" s="111">
        <f t="shared" si="8"/>
        <v>0.756611570247934</v>
      </c>
      <c r="I197" s="111">
        <f>'[5]存货（  ）抽查盘点表'!J195</f>
        <v>91.55</v>
      </c>
      <c r="J197" s="115">
        <f>'[5]存货（  ）抽查盘点表'!O195</f>
        <v>121</v>
      </c>
      <c r="K197" s="111">
        <f t="shared" si="9"/>
        <v>0.378306</v>
      </c>
      <c r="L197" s="115">
        <f>'[5]存货（  ）抽查盘点表'!Z195</f>
        <v>45.775026</v>
      </c>
      <c r="M197" s="116">
        <f t="shared" si="10"/>
        <v>-45.774974</v>
      </c>
      <c r="N197" s="117">
        <f t="shared" si="11"/>
        <v>-0.499999716002185</v>
      </c>
      <c r="O197" s="118"/>
    </row>
    <row r="198" s="105" customFormat="1" ht="16.5" customHeight="1" spans="1:15">
      <c r="A198" s="108">
        <f>'[5]存货（  ）抽查盘点表'!A196</f>
        <v>191</v>
      </c>
      <c r="B198" s="109" t="str">
        <f>'[5]存货（  ）抽查盘点表'!B196</f>
        <v>0706022207</v>
      </c>
      <c r="C198" s="108" t="str">
        <f>'[5]存货（  ）抽查盘点表'!D196</f>
        <v>内六角螺栓</v>
      </c>
      <c r="D198" s="110" t="str">
        <f>'[5]存货（  ）抽查盘点表'!E196</f>
        <v>8*30</v>
      </c>
      <c r="E198" s="108"/>
      <c r="F198" s="108" t="str">
        <f>'[5]存货（  ）抽查盘点表'!G196</f>
        <v>个</v>
      </c>
      <c r="G198" s="111">
        <f>'[5]存货（  ）抽查盘点表'!I196</f>
        <v>380</v>
      </c>
      <c r="H198" s="111">
        <f t="shared" si="8"/>
        <v>0.265473684210526</v>
      </c>
      <c r="I198" s="111">
        <f>'[5]存货（  ）抽查盘点表'!J196</f>
        <v>100.88</v>
      </c>
      <c r="J198" s="115">
        <f>'[5]存货（  ）抽查盘点表'!O196</f>
        <v>380</v>
      </c>
      <c r="K198" s="111">
        <f t="shared" si="9"/>
        <v>0.132737</v>
      </c>
      <c r="L198" s="115">
        <f>'[5]存货（  ）抽查盘点表'!Z196</f>
        <v>50.44006</v>
      </c>
      <c r="M198" s="116">
        <f t="shared" si="10"/>
        <v>-50.43994</v>
      </c>
      <c r="N198" s="117">
        <f t="shared" si="11"/>
        <v>-0.499999405233941</v>
      </c>
      <c r="O198" s="118"/>
    </row>
    <row r="199" s="105" customFormat="1" ht="16.5" customHeight="1" spans="1:15">
      <c r="A199" s="108">
        <f>'[5]存货（  ）抽查盘点表'!A197</f>
        <v>192</v>
      </c>
      <c r="B199" s="109" t="str">
        <f>'[5]存货（  ）抽查盘点表'!B197</f>
        <v>0706022235</v>
      </c>
      <c r="C199" s="108" t="str">
        <f>'[5]存货（  ）抽查盘点表'!D197</f>
        <v>外六角螺栓</v>
      </c>
      <c r="D199" s="110" t="str">
        <f>'[5]存货（  ）抽查盘点表'!E197</f>
        <v>M20*80</v>
      </c>
      <c r="E199" s="108"/>
      <c r="F199" s="108" t="str">
        <f>'[5]存货（  ）抽查盘点表'!G197</f>
        <v>件</v>
      </c>
      <c r="G199" s="111">
        <f>'[5]存货（  ）抽查盘点表'!I197</f>
        <v>17</v>
      </c>
      <c r="H199" s="111">
        <f t="shared" si="8"/>
        <v>2.95352941176471</v>
      </c>
      <c r="I199" s="111">
        <f>'[5]存货（  ）抽查盘点表'!J197</f>
        <v>50.21</v>
      </c>
      <c r="J199" s="115">
        <f>'[5]存货（  ）抽查盘点表'!O197</f>
        <v>17</v>
      </c>
      <c r="K199" s="111">
        <f t="shared" si="9"/>
        <v>1.4767645</v>
      </c>
      <c r="L199" s="115">
        <f>'[5]存货（  ）抽查盘点表'!Z197</f>
        <v>25.1049965</v>
      </c>
      <c r="M199" s="116">
        <f t="shared" si="10"/>
        <v>-25.1050035</v>
      </c>
      <c r="N199" s="117">
        <f t="shared" si="11"/>
        <v>-0.50000006970723</v>
      </c>
      <c r="O199" s="118"/>
    </row>
    <row r="200" s="105" customFormat="1" ht="16.5" customHeight="1" spans="1:15">
      <c r="A200" s="108">
        <f>'[5]存货（  ）抽查盘点表'!A198</f>
        <v>193</v>
      </c>
      <c r="B200" s="109" t="str">
        <f>'[5]存货（  ）抽查盘点表'!B198</f>
        <v>0706022237</v>
      </c>
      <c r="C200" s="108" t="str">
        <f>'[5]存货（  ）抽查盘点表'!D198</f>
        <v>内六角螺栓</v>
      </c>
      <c r="D200" s="110" t="str">
        <f>'[5]存货（  ）抽查盘点表'!E198</f>
        <v>M8*10</v>
      </c>
      <c r="E200" s="108"/>
      <c r="F200" s="108" t="str">
        <f>'[5]存货（  ）抽查盘点表'!G198</f>
        <v>件</v>
      </c>
      <c r="G200" s="111">
        <f>'[5]存货（  ）抽查盘点表'!I198</f>
        <v>20</v>
      </c>
      <c r="H200" s="111">
        <f t="shared" ref="H200:H263" si="12">IF(G200=0,0,I200/G200)</f>
        <v>0.8</v>
      </c>
      <c r="I200" s="111">
        <f>'[5]存货（  ）抽查盘点表'!J198</f>
        <v>16</v>
      </c>
      <c r="J200" s="115">
        <f>'[5]存货（  ）抽查盘点表'!O198</f>
        <v>20</v>
      </c>
      <c r="K200" s="111">
        <f t="shared" ref="K200:K263" si="13">IF(J200=0,0,L200/J200)</f>
        <v>0.4</v>
      </c>
      <c r="L200" s="115">
        <f>'[5]存货（  ）抽查盘点表'!Z198</f>
        <v>8</v>
      </c>
      <c r="M200" s="116">
        <f t="shared" ref="M200:M263" si="14">IF(L200="","",L200-I200)</f>
        <v>-8</v>
      </c>
      <c r="N200" s="117">
        <f t="shared" ref="N200:N263" si="15">IF(ISERR(M200/I200),"",M200/I200)</f>
        <v>-0.5</v>
      </c>
      <c r="O200" s="118"/>
    </row>
    <row r="201" s="105" customFormat="1" ht="16.5" customHeight="1" spans="1:15">
      <c r="A201" s="108">
        <f>'[5]存货（  ）抽查盘点表'!A199</f>
        <v>194</v>
      </c>
      <c r="B201" s="109" t="str">
        <f>'[5]存货（  ）抽查盘点表'!B199</f>
        <v>0706022245</v>
      </c>
      <c r="C201" s="108" t="str">
        <f>'[5]存货（  ）抽查盘点表'!D199</f>
        <v>镀锌内六角螺栓</v>
      </c>
      <c r="D201" s="110" t="str">
        <f>'[5]存货（  ）抽查盘点表'!E199</f>
        <v>M12*35</v>
      </c>
      <c r="E201" s="108"/>
      <c r="F201" s="108" t="str">
        <f>'[5]存货（  ）抽查盘点表'!G199</f>
        <v>件</v>
      </c>
      <c r="G201" s="111">
        <f>'[5]存货（  ）抽查盘点表'!I199</f>
        <v>142</v>
      </c>
      <c r="H201" s="111">
        <f t="shared" si="12"/>
        <v>0.19</v>
      </c>
      <c r="I201" s="111">
        <f>'[5]存货（  ）抽查盘点表'!J199</f>
        <v>26.98</v>
      </c>
      <c r="J201" s="115">
        <f>'[5]存货（  ）抽查盘点表'!O199</f>
        <v>142</v>
      </c>
      <c r="K201" s="111">
        <f t="shared" si="13"/>
        <v>0.095</v>
      </c>
      <c r="L201" s="115">
        <f>'[5]存货（  ）抽查盘点表'!Z199</f>
        <v>13.49</v>
      </c>
      <c r="M201" s="116">
        <f t="shared" si="14"/>
        <v>-13.49</v>
      </c>
      <c r="N201" s="117">
        <f t="shared" si="15"/>
        <v>-0.5</v>
      </c>
      <c r="O201" s="118"/>
    </row>
    <row r="202" s="105" customFormat="1" ht="16.5" customHeight="1" spans="1:15">
      <c r="A202" s="108">
        <f>'[5]存货（  ）抽查盘点表'!A200</f>
        <v>195</v>
      </c>
      <c r="B202" s="109" t="str">
        <f>'[5]存货（  ）抽查盘点表'!B200</f>
        <v>0706022246</v>
      </c>
      <c r="C202" s="108" t="str">
        <f>'[5]存货（  ）抽查盘点表'!D200</f>
        <v>镀锌外六角螺栓</v>
      </c>
      <c r="D202" s="110" t="str">
        <f>'[5]存货（  ）抽查盘点表'!E200</f>
        <v>M20*60</v>
      </c>
      <c r="E202" s="108"/>
      <c r="F202" s="108" t="str">
        <f>'[5]存货（  ）抽查盘点表'!G200</f>
        <v>件</v>
      </c>
      <c r="G202" s="111">
        <f>'[5]存货（  ）抽查盘点表'!I200</f>
        <v>12</v>
      </c>
      <c r="H202" s="111">
        <f t="shared" si="12"/>
        <v>1.4225</v>
      </c>
      <c r="I202" s="111">
        <f>'[5]存货（  ）抽查盘点表'!J200</f>
        <v>17.07</v>
      </c>
      <c r="J202" s="115">
        <f>'[5]存货（  ）抽查盘点表'!O200</f>
        <v>12</v>
      </c>
      <c r="K202" s="111">
        <f t="shared" si="13"/>
        <v>0.71125</v>
      </c>
      <c r="L202" s="115">
        <f>'[5]存货（  ）抽查盘点表'!Z200</f>
        <v>8.535</v>
      </c>
      <c r="M202" s="116">
        <f t="shared" si="14"/>
        <v>-8.535</v>
      </c>
      <c r="N202" s="117">
        <f t="shared" si="15"/>
        <v>-0.5</v>
      </c>
      <c r="O202" s="118"/>
    </row>
    <row r="203" s="105" customFormat="1" ht="16.5" customHeight="1" spans="1:15">
      <c r="A203" s="108">
        <f>'[5]存货（  ）抽查盘点表'!A201</f>
        <v>196</v>
      </c>
      <c r="B203" s="109" t="str">
        <f>'[5]存货（  ）抽查盘点表'!B201</f>
        <v>0706022247</v>
      </c>
      <c r="C203" s="108" t="str">
        <f>'[5]存货（  ）抽查盘点表'!D201</f>
        <v>镀锌内六角螺栓</v>
      </c>
      <c r="D203" s="110" t="str">
        <f>'[5]存货（  ）抽查盘点表'!E201</f>
        <v>M20*80</v>
      </c>
      <c r="E203" s="108"/>
      <c r="F203" s="108" t="str">
        <f>'[5]存货（  ）抽查盘点表'!G201</f>
        <v>件</v>
      </c>
      <c r="G203" s="111">
        <f>'[5]存货（  ）抽查盘点表'!I201</f>
        <v>38</v>
      </c>
      <c r="H203" s="111">
        <f t="shared" si="12"/>
        <v>0.19</v>
      </c>
      <c r="I203" s="111">
        <f>'[5]存货（  ）抽查盘点表'!J201</f>
        <v>7.22</v>
      </c>
      <c r="J203" s="115">
        <f>'[5]存货（  ）抽查盘点表'!O201</f>
        <v>38</v>
      </c>
      <c r="K203" s="111">
        <f t="shared" si="13"/>
        <v>0.095</v>
      </c>
      <c r="L203" s="115">
        <f>'[5]存货（  ）抽查盘点表'!Z201</f>
        <v>3.61</v>
      </c>
      <c r="M203" s="116">
        <f t="shared" si="14"/>
        <v>-3.61</v>
      </c>
      <c r="N203" s="117">
        <f t="shared" si="15"/>
        <v>-0.5</v>
      </c>
      <c r="O203" s="118"/>
    </row>
    <row r="204" s="105" customFormat="1" ht="16.5" customHeight="1" spans="1:15">
      <c r="A204" s="108">
        <f>'[5]存货（  ）抽查盘点表'!A202</f>
        <v>197</v>
      </c>
      <c r="B204" s="109" t="str">
        <f>'[5]存货（  ）抽查盘点表'!B202</f>
        <v>0706022258</v>
      </c>
      <c r="C204" s="108" t="str">
        <f>'[5]存货（  ）抽查盘点表'!D202</f>
        <v>内六角螺栓</v>
      </c>
      <c r="D204" s="110" t="str">
        <f>'[5]存货（  ）抽查盘点表'!E202</f>
        <v>不锈钢M6*50</v>
      </c>
      <c r="E204" s="108"/>
      <c r="F204" s="108" t="str">
        <f>'[5]存货（  ）抽查盘点表'!G202</f>
        <v>件</v>
      </c>
      <c r="G204" s="111">
        <f>'[5]存货（  ）抽查盘点表'!I202</f>
        <v>99</v>
      </c>
      <c r="H204" s="111">
        <f t="shared" si="12"/>
        <v>0.384545454545455</v>
      </c>
      <c r="I204" s="111">
        <f>'[5]存货（  ）抽查盘点表'!J202</f>
        <v>38.07</v>
      </c>
      <c r="J204" s="115">
        <f>'[5]存货（  ）抽查盘点表'!O202</f>
        <v>99</v>
      </c>
      <c r="K204" s="111">
        <f t="shared" si="13"/>
        <v>0.1922725</v>
      </c>
      <c r="L204" s="115">
        <f>'[5]存货（  ）抽查盘点表'!Z202</f>
        <v>19.0349775</v>
      </c>
      <c r="M204" s="116">
        <f t="shared" si="14"/>
        <v>-19.0350225</v>
      </c>
      <c r="N204" s="117">
        <f t="shared" si="15"/>
        <v>-0.500000591016548</v>
      </c>
      <c r="O204" s="118"/>
    </row>
    <row r="205" s="105" customFormat="1" ht="16.5" customHeight="1" spans="1:15">
      <c r="A205" s="108">
        <f>'[5]存货（  ）抽查盘点表'!A203</f>
        <v>198</v>
      </c>
      <c r="B205" s="109" t="str">
        <f>'[5]存货（  ）抽查盘点表'!B203</f>
        <v>0706022262</v>
      </c>
      <c r="C205" s="108" t="str">
        <f>'[5]存货（  ）抽查盘点表'!D203</f>
        <v>外六角螺栓</v>
      </c>
      <c r="D205" s="110" t="str">
        <f>'[5]存货（  ）抽查盘点表'!E203</f>
        <v>M20*70</v>
      </c>
      <c r="E205" s="108"/>
      <c r="F205" s="108" t="str">
        <f>'[5]存货（  ）抽查盘点表'!G203</f>
        <v>件</v>
      </c>
      <c r="G205" s="111">
        <f>'[5]存货（  ）抽查盘点表'!I203</f>
        <v>66</v>
      </c>
      <c r="H205" s="111">
        <f t="shared" si="12"/>
        <v>0.0854545454545454</v>
      </c>
      <c r="I205" s="111">
        <f>'[5]存货（  ）抽查盘点表'!J203</f>
        <v>5.64</v>
      </c>
      <c r="J205" s="115">
        <f>'[5]存货（  ）抽查盘点表'!O203</f>
        <v>66</v>
      </c>
      <c r="K205" s="111">
        <f t="shared" si="13"/>
        <v>0.0427275</v>
      </c>
      <c r="L205" s="115">
        <f>'[5]存货（  ）抽查盘点表'!Z203</f>
        <v>2.820015</v>
      </c>
      <c r="M205" s="116">
        <f t="shared" si="14"/>
        <v>-2.819985</v>
      </c>
      <c r="N205" s="117">
        <f t="shared" si="15"/>
        <v>-0.499997340425532</v>
      </c>
      <c r="O205" s="118"/>
    </row>
    <row r="206" s="105" customFormat="1" ht="16.5" customHeight="1" spans="1:15">
      <c r="A206" s="108">
        <f>'[5]存货（  ）抽查盘点表'!A204</f>
        <v>199</v>
      </c>
      <c r="B206" s="109" t="str">
        <f>'[5]存货（  ）抽查盘点表'!B204</f>
        <v>0706022347</v>
      </c>
      <c r="C206" s="108" t="str">
        <f>'[5]存货（  ）抽查盘点表'!D204</f>
        <v>不锈钢内六角螺栓</v>
      </c>
      <c r="D206" s="110" t="str">
        <f>'[5]存货（  ）抽查盘点表'!E204</f>
        <v>6*90</v>
      </c>
      <c r="E206" s="108"/>
      <c r="F206" s="108" t="str">
        <f>'[5]存货（  ）抽查盘点表'!G204</f>
        <v>件</v>
      </c>
      <c r="G206" s="111">
        <f>'[5]存货（  ）抽查盘点表'!I204</f>
        <v>450</v>
      </c>
      <c r="H206" s="111">
        <f t="shared" si="12"/>
        <v>0.683777777777778</v>
      </c>
      <c r="I206" s="111">
        <f>'[5]存货（  ）抽查盘点表'!J204</f>
        <v>307.7</v>
      </c>
      <c r="J206" s="115">
        <f>'[5]存货（  ）抽查盘点表'!O204</f>
        <v>450</v>
      </c>
      <c r="K206" s="111">
        <f t="shared" si="13"/>
        <v>0.341889</v>
      </c>
      <c r="L206" s="115">
        <f>'[5]存货（  ）抽查盘点表'!Z204</f>
        <v>153.85005</v>
      </c>
      <c r="M206" s="116">
        <f t="shared" si="14"/>
        <v>-153.84995</v>
      </c>
      <c r="N206" s="117">
        <f t="shared" si="15"/>
        <v>-0.499999837504062</v>
      </c>
      <c r="O206" s="118"/>
    </row>
    <row r="207" s="105" customFormat="1" ht="16.5" customHeight="1" spans="1:15">
      <c r="A207" s="108">
        <f>'[5]存货（  ）抽查盘点表'!A205</f>
        <v>200</v>
      </c>
      <c r="B207" s="109" t="str">
        <f>'[5]存货（  ）抽查盘点表'!B205</f>
        <v>0706022350</v>
      </c>
      <c r="C207" s="108" t="str">
        <f>'[5]存货（  ）抽查盘点表'!D205</f>
        <v>不锈钢螺栓</v>
      </c>
      <c r="D207" s="110" t="str">
        <f>'[5]存货（  ）抽查盘点表'!E205</f>
        <v>10*20</v>
      </c>
      <c r="E207" s="108"/>
      <c r="F207" s="108" t="str">
        <f>'[5]存货（  ）抽查盘点表'!G205</f>
        <v>个</v>
      </c>
      <c r="G207" s="111">
        <f>'[5]存货（  ）抽查盘点表'!I205</f>
        <v>0</v>
      </c>
      <c r="H207" s="111">
        <f t="shared" si="12"/>
        <v>0</v>
      </c>
      <c r="I207" s="111">
        <f>'[5]存货（  ）抽查盘点表'!J205</f>
        <v>0.5</v>
      </c>
      <c r="J207" s="115">
        <f>'[5]存货（  ）抽查盘点表'!O205</f>
        <v>0</v>
      </c>
      <c r="K207" s="111">
        <f t="shared" si="13"/>
        <v>0</v>
      </c>
      <c r="L207" s="115">
        <f>'[5]存货（  ）抽查盘点表'!Z205</f>
        <v>0</v>
      </c>
      <c r="M207" s="116">
        <f t="shared" si="14"/>
        <v>-0.5</v>
      </c>
      <c r="N207" s="117">
        <f t="shared" si="15"/>
        <v>-1</v>
      </c>
      <c r="O207" s="118"/>
    </row>
    <row r="208" s="105" customFormat="1" ht="16.5" customHeight="1" spans="1:15">
      <c r="A208" s="108">
        <f>'[5]存货（  ）抽查盘点表'!A206</f>
        <v>201</v>
      </c>
      <c r="B208" s="109" t="str">
        <f>'[5]存货（  ）抽查盘点表'!B206</f>
        <v>0706022832</v>
      </c>
      <c r="C208" s="108" t="str">
        <f>'[5]存货（  ）抽查盘点表'!D206</f>
        <v>抗剪定位销</v>
      </c>
      <c r="D208" s="110" t="str">
        <f>'[5]存货（  ）抽查盘点表'!E206</f>
        <v>M30*L140 </v>
      </c>
      <c r="E208" s="108"/>
      <c r="F208" s="108" t="str">
        <f>'[5]存货（  ）抽查盘点表'!G206</f>
        <v>个</v>
      </c>
      <c r="G208" s="111">
        <f>'[5]存货（  ）抽查盘点表'!I206</f>
        <v>400</v>
      </c>
      <c r="H208" s="111">
        <f t="shared" si="12"/>
        <v>14.1593</v>
      </c>
      <c r="I208" s="111">
        <f>'[5]存货（  ）抽查盘点表'!J206</f>
        <v>5663.72</v>
      </c>
      <c r="J208" s="115">
        <f>'[5]存货（  ）抽查盘点表'!O206</f>
        <v>400</v>
      </c>
      <c r="K208" s="111">
        <f t="shared" si="13"/>
        <v>7.07965</v>
      </c>
      <c r="L208" s="115">
        <f>'[5]存货（  ）抽查盘点表'!Z206</f>
        <v>2831.86</v>
      </c>
      <c r="M208" s="116">
        <f t="shared" si="14"/>
        <v>-2831.86</v>
      </c>
      <c r="N208" s="117">
        <f t="shared" si="15"/>
        <v>-0.5</v>
      </c>
      <c r="O208" s="118"/>
    </row>
    <row r="209" s="105" customFormat="1" ht="16.5" customHeight="1" spans="1:15">
      <c r="A209" s="108">
        <f>'[5]存货（  ）抽查盘点表'!A207</f>
        <v>202</v>
      </c>
      <c r="B209" s="109" t="str">
        <f>'[5]存货（  ）抽查盘点表'!B207</f>
        <v>0706022833</v>
      </c>
      <c r="C209" s="108" t="str">
        <f>'[5]存货（  ）抽查盘点表'!D207</f>
        <v>抗剪定位销</v>
      </c>
      <c r="D209" s="110" t="str">
        <f>'[5]存货（  ）抽查盘点表'!E207</f>
        <v>M30*L100 </v>
      </c>
      <c r="E209" s="108"/>
      <c r="F209" s="108" t="str">
        <f>'[5]存货（  ）抽查盘点表'!G207</f>
        <v>个</v>
      </c>
      <c r="G209" s="111">
        <f>'[5]存货（  ）抽查盘点表'!I207</f>
        <v>196</v>
      </c>
      <c r="H209" s="111">
        <f t="shared" si="12"/>
        <v>12.831887755102</v>
      </c>
      <c r="I209" s="111">
        <f>'[5]存货（  ）抽查盘点表'!J207</f>
        <v>2515.05</v>
      </c>
      <c r="J209" s="115">
        <f>'[5]存货（  ）抽查盘点表'!O207</f>
        <v>196</v>
      </c>
      <c r="K209" s="111">
        <f t="shared" si="13"/>
        <v>6.415944</v>
      </c>
      <c r="L209" s="115">
        <f>'[5]存货（  ）抽查盘点表'!Z207</f>
        <v>1257.525024</v>
      </c>
      <c r="M209" s="116">
        <f t="shared" si="14"/>
        <v>-1257.524976</v>
      </c>
      <c r="N209" s="117">
        <f t="shared" si="15"/>
        <v>-0.499999990457446</v>
      </c>
      <c r="O209" s="118"/>
    </row>
    <row r="210" s="105" customFormat="1" ht="16.5" customHeight="1" spans="1:15">
      <c r="A210" s="108">
        <f>'[5]存货（  ）抽查盘点表'!A208</f>
        <v>203</v>
      </c>
      <c r="B210" s="109" t="str">
        <f>'[5]存货（  ）抽查盘点表'!B208</f>
        <v>0706022844</v>
      </c>
      <c r="C210" s="108" t="str">
        <f>'[5]存货（  ）抽查盘点表'!D208</f>
        <v>外六角螺栓</v>
      </c>
      <c r="D210" s="110" t="str">
        <f>'[5]存货（  ）抽查盘点表'!E208</f>
        <v>M8*60</v>
      </c>
      <c r="E210" s="108"/>
      <c r="F210" s="108" t="str">
        <f>'[5]存货（  ）抽查盘点表'!G208</f>
        <v>套</v>
      </c>
      <c r="G210" s="111">
        <f>'[5]存货（  ）抽查盘点表'!I208</f>
        <v>40</v>
      </c>
      <c r="H210" s="111">
        <f t="shared" si="12"/>
        <v>0.30975</v>
      </c>
      <c r="I210" s="111">
        <f>'[5]存货（  ）抽查盘点表'!J208</f>
        <v>12.39</v>
      </c>
      <c r="J210" s="115">
        <f>'[5]存货（  ）抽查盘点表'!O208</f>
        <v>40</v>
      </c>
      <c r="K210" s="111">
        <f t="shared" si="13"/>
        <v>0.154875</v>
      </c>
      <c r="L210" s="115">
        <f>'[5]存货（  ）抽查盘点表'!Z208</f>
        <v>6.195</v>
      </c>
      <c r="M210" s="116">
        <f t="shared" si="14"/>
        <v>-6.195</v>
      </c>
      <c r="N210" s="117">
        <f t="shared" si="15"/>
        <v>-0.5</v>
      </c>
      <c r="O210" s="118"/>
    </row>
    <row r="211" s="105" customFormat="1" ht="16.5" customHeight="1" spans="1:15">
      <c r="A211" s="108">
        <f>'[5]存货（  ）抽查盘点表'!A209</f>
        <v>204</v>
      </c>
      <c r="B211" s="109" t="str">
        <f>'[5]存货（  ）抽查盘点表'!B209</f>
        <v>0706030005</v>
      </c>
      <c r="C211" s="108" t="str">
        <f>'[5]存货（  ）抽查盘点表'!D209</f>
        <v>平垫</v>
      </c>
      <c r="D211" s="110" t="str">
        <f>'[5]存货（  ）抽查盘点表'!E209</f>
        <v>M12</v>
      </c>
      <c r="E211" s="108"/>
      <c r="F211" s="108" t="str">
        <f>'[5]存货（  ）抽查盘点表'!G209</f>
        <v>件</v>
      </c>
      <c r="G211" s="111">
        <f>'[5]存货（  ）抽查盘点表'!I209</f>
        <v>661</v>
      </c>
      <c r="H211" s="111">
        <f t="shared" si="12"/>
        <v>0.0672163388804841</v>
      </c>
      <c r="I211" s="111">
        <f>'[5]存货（  ）抽查盘点表'!J209</f>
        <v>44.43</v>
      </c>
      <c r="J211" s="115">
        <f>'[5]存货（  ）抽查盘点表'!O209</f>
        <v>661</v>
      </c>
      <c r="K211" s="111">
        <f t="shared" si="13"/>
        <v>0.033608</v>
      </c>
      <c r="L211" s="115">
        <f>'[5]存货（  ）抽查盘点表'!Z209</f>
        <v>22.214888</v>
      </c>
      <c r="M211" s="116">
        <f t="shared" si="14"/>
        <v>-22.215112</v>
      </c>
      <c r="N211" s="117">
        <f t="shared" si="15"/>
        <v>-0.500002520819266</v>
      </c>
      <c r="O211" s="118"/>
    </row>
    <row r="212" s="105" customFormat="1" ht="16.5" customHeight="1" spans="1:15">
      <c r="A212" s="108">
        <f>'[5]存货（  ）抽查盘点表'!A210</f>
        <v>205</v>
      </c>
      <c r="B212" s="109" t="str">
        <f>'[5]存货（  ）抽查盘点表'!B210</f>
        <v>0706030007</v>
      </c>
      <c r="C212" s="108" t="str">
        <f>'[5]存货（  ）抽查盘点表'!D210</f>
        <v>平垫</v>
      </c>
      <c r="D212" s="110" t="str">
        <f>'[5]存货（  ）抽查盘点表'!E210</f>
        <v>M16</v>
      </c>
      <c r="E212" s="108"/>
      <c r="F212" s="108" t="str">
        <f>'[5]存货（  ）抽查盘点表'!G210</f>
        <v>件</v>
      </c>
      <c r="G212" s="111">
        <f>'[5]存货（  ）抽查盘点表'!I210</f>
        <v>72</v>
      </c>
      <c r="H212" s="111">
        <f t="shared" si="12"/>
        <v>0.0929166666666667</v>
      </c>
      <c r="I212" s="111">
        <f>'[5]存货（  ）抽查盘点表'!J210</f>
        <v>6.69</v>
      </c>
      <c r="J212" s="115">
        <f>'[5]存货（  ）抽查盘点表'!O210</f>
        <v>72</v>
      </c>
      <c r="K212" s="111">
        <f t="shared" si="13"/>
        <v>0.0464585</v>
      </c>
      <c r="L212" s="115">
        <f>'[5]存货（  ）抽查盘点表'!Z210</f>
        <v>3.345012</v>
      </c>
      <c r="M212" s="116">
        <f t="shared" si="14"/>
        <v>-3.344988</v>
      </c>
      <c r="N212" s="117">
        <f t="shared" si="15"/>
        <v>-0.499998206278027</v>
      </c>
      <c r="O212" s="118"/>
    </row>
    <row r="213" s="105" customFormat="1" ht="16.5" customHeight="1" spans="1:15">
      <c r="A213" s="108">
        <f>'[5]存货（  ）抽查盘点表'!A211</f>
        <v>206</v>
      </c>
      <c r="B213" s="109" t="str">
        <f>'[5]存货（  ）抽查盘点表'!B211</f>
        <v>0706030009</v>
      </c>
      <c r="C213" s="108" t="str">
        <f>'[5]存货（  ）抽查盘点表'!D211</f>
        <v>平垫</v>
      </c>
      <c r="D213" s="110" t="str">
        <f>'[5]存货（  ）抽查盘点表'!E211</f>
        <v>M20</v>
      </c>
      <c r="E213" s="108"/>
      <c r="F213" s="108" t="str">
        <f>'[5]存货（  ）抽查盘点表'!G211</f>
        <v>件</v>
      </c>
      <c r="G213" s="111">
        <f>'[5]存货（  ）抽查盘点表'!I211</f>
        <v>452</v>
      </c>
      <c r="H213" s="111">
        <f t="shared" si="12"/>
        <v>0.0907300884955752</v>
      </c>
      <c r="I213" s="111">
        <f>'[5]存货（  ）抽查盘点表'!J211</f>
        <v>41.01</v>
      </c>
      <c r="J213" s="115">
        <f>'[5]存货（  ）抽查盘点表'!O211</f>
        <v>452</v>
      </c>
      <c r="K213" s="111">
        <f t="shared" si="13"/>
        <v>0.045365</v>
      </c>
      <c r="L213" s="115">
        <f>'[5]存货（  ）抽查盘点表'!Z211</f>
        <v>20.50498</v>
      </c>
      <c r="M213" s="116">
        <f t="shared" si="14"/>
        <v>-20.50502</v>
      </c>
      <c r="N213" s="117">
        <f t="shared" si="15"/>
        <v>-0.50000048768593</v>
      </c>
      <c r="O213" s="118"/>
    </row>
    <row r="214" s="105" customFormat="1" ht="16.5" customHeight="1" spans="1:15">
      <c r="A214" s="108">
        <f>'[5]存货（  ）抽查盘点表'!A212</f>
        <v>207</v>
      </c>
      <c r="B214" s="109" t="str">
        <f>'[5]存货（  ）抽查盘点表'!B212</f>
        <v>0706030146</v>
      </c>
      <c r="C214" s="108" t="str">
        <f>'[5]存货（  ）抽查盘点表'!D212</f>
        <v>弹垫</v>
      </c>
      <c r="D214" s="110" t="str">
        <f>'[5]存货（  ）抽查盘点表'!E212</f>
        <v>M12</v>
      </c>
      <c r="E214" s="108"/>
      <c r="F214" s="108" t="str">
        <f>'[5]存货（  ）抽查盘点表'!G212</f>
        <v>件</v>
      </c>
      <c r="G214" s="111">
        <f>'[5]存货（  ）抽查盘点表'!I212</f>
        <v>407</v>
      </c>
      <c r="H214" s="111">
        <f t="shared" si="12"/>
        <v>0.0675429975429975</v>
      </c>
      <c r="I214" s="111">
        <f>'[5]存货（  ）抽查盘点表'!J212</f>
        <v>27.49</v>
      </c>
      <c r="J214" s="115">
        <f>'[5]存货（  ）抽查盘点表'!O212</f>
        <v>407</v>
      </c>
      <c r="K214" s="111">
        <f t="shared" si="13"/>
        <v>0.0337715</v>
      </c>
      <c r="L214" s="115">
        <f>'[5]存货（  ）抽查盘点表'!Z212</f>
        <v>13.7450005</v>
      </c>
      <c r="M214" s="116">
        <f t="shared" si="14"/>
        <v>-13.7449995</v>
      </c>
      <c r="N214" s="117">
        <f t="shared" si="15"/>
        <v>-0.499999981811568</v>
      </c>
      <c r="O214" s="118"/>
    </row>
    <row r="215" s="105" customFormat="1" ht="16.5" customHeight="1" spans="1:15">
      <c r="A215" s="108">
        <f>'[5]存货（  ）抽查盘点表'!A213</f>
        <v>208</v>
      </c>
      <c r="B215" s="109" t="str">
        <f>'[5]存货（  ）抽查盘点表'!B213</f>
        <v>0706030148</v>
      </c>
      <c r="C215" s="108" t="str">
        <f>'[5]存货（  ）抽查盘点表'!D213</f>
        <v>弹垫</v>
      </c>
      <c r="D215" s="110" t="str">
        <f>'[5]存货（  ）抽查盘点表'!E213</f>
        <v>M16</v>
      </c>
      <c r="E215" s="108"/>
      <c r="F215" s="108" t="str">
        <f>'[5]存货（  ）抽查盘点表'!G213</f>
        <v>件</v>
      </c>
      <c r="G215" s="111">
        <f>'[5]存货（  ）抽查盘点表'!I213</f>
        <v>143</v>
      </c>
      <c r="H215" s="111">
        <f t="shared" si="12"/>
        <v>0.171608391608392</v>
      </c>
      <c r="I215" s="111">
        <f>'[5]存货（  ）抽查盘点表'!J213</f>
        <v>24.54</v>
      </c>
      <c r="J215" s="115">
        <f>'[5]存货（  ）抽查盘点表'!O213</f>
        <v>143</v>
      </c>
      <c r="K215" s="111">
        <f t="shared" si="13"/>
        <v>0.085804</v>
      </c>
      <c r="L215" s="115">
        <f>'[5]存货（  ）抽查盘点表'!Z213</f>
        <v>12.269972</v>
      </c>
      <c r="M215" s="116">
        <f t="shared" si="14"/>
        <v>-12.270028</v>
      </c>
      <c r="N215" s="117">
        <f t="shared" si="15"/>
        <v>-0.500001140994295</v>
      </c>
      <c r="O215" s="118"/>
    </row>
    <row r="216" s="105" customFormat="1" ht="16.5" customHeight="1" spans="1:15">
      <c r="A216" s="108">
        <f>'[5]存货（  ）抽查盘点表'!A214</f>
        <v>209</v>
      </c>
      <c r="B216" s="109" t="str">
        <f>'[5]存货（  ）抽查盘点表'!B214</f>
        <v>0706030150</v>
      </c>
      <c r="C216" s="108" t="str">
        <f>'[5]存货（  ）抽查盘点表'!D214</f>
        <v>弹垫</v>
      </c>
      <c r="D216" s="110" t="str">
        <f>'[5]存货（  ）抽查盘点表'!E214</f>
        <v>M20</v>
      </c>
      <c r="E216" s="108"/>
      <c r="F216" s="108" t="str">
        <f>'[5]存货（  ）抽查盘点表'!G214</f>
        <v>件</v>
      </c>
      <c r="G216" s="111">
        <f>'[5]存货（  ）抽查盘点表'!I214</f>
        <v>556</v>
      </c>
      <c r="H216" s="111">
        <f t="shared" si="12"/>
        <v>0.167751798561151</v>
      </c>
      <c r="I216" s="111">
        <f>'[5]存货（  ）抽查盘点表'!J214</f>
        <v>93.27</v>
      </c>
      <c r="J216" s="115">
        <f>'[5]存货（  ）抽查盘点表'!O214</f>
        <v>556</v>
      </c>
      <c r="K216" s="111">
        <f t="shared" si="13"/>
        <v>0.083876</v>
      </c>
      <c r="L216" s="115">
        <f>'[5]存货（  ）抽查盘点表'!Z214</f>
        <v>46.635056</v>
      </c>
      <c r="M216" s="116">
        <f t="shared" si="14"/>
        <v>-46.634944</v>
      </c>
      <c r="N216" s="117">
        <f t="shared" si="15"/>
        <v>-0.499999399592581</v>
      </c>
      <c r="O216" s="118"/>
    </row>
    <row r="217" s="105" customFormat="1" ht="16.5" customHeight="1" spans="1:15">
      <c r="A217" s="108">
        <f>'[5]存货（  ）抽查盘点表'!A215</f>
        <v>210</v>
      </c>
      <c r="B217" s="109" t="str">
        <f>'[5]存货（  ）抽查盘点表'!B215</f>
        <v>0707010032</v>
      </c>
      <c r="C217" s="108" t="str">
        <f>'[5]存货（  ）抽查盘点表'!D215</f>
        <v>十字槽沉头自攻丝</v>
      </c>
      <c r="D217" s="110" t="str">
        <f>'[5]存货（  ）抽查盘点表'!E215</f>
        <v>4*25</v>
      </c>
      <c r="E217" s="108"/>
      <c r="F217" s="108" t="str">
        <f>'[5]存货（  ）抽查盘点表'!G215</f>
        <v>件</v>
      </c>
      <c r="G217" s="111">
        <f>'[5]存货（  ）抽查盘点表'!I215</f>
        <v>8</v>
      </c>
      <c r="H217" s="111">
        <f t="shared" si="12"/>
        <v>20.8425</v>
      </c>
      <c r="I217" s="111">
        <f>'[5]存货（  ）抽查盘点表'!J215</f>
        <v>166.74</v>
      </c>
      <c r="J217" s="115">
        <f>'[5]存货（  ）抽查盘点表'!O215</f>
        <v>8</v>
      </c>
      <c r="K217" s="111">
        <f t="shared" si="13"/>
        <v>10.42125</v>
      </c>
      <c r="L217" s="115">
        <f>'[5]存货（  ）抽查盘点表'!Z215</f>
        <v>83.37</v>
      </c>
      <c r="M217" s="116">
        <f t="shared" si="14"/>
        <v>-83.37</v>
      </c>
      <c r="N217" s="117">
        <f t="shared" si="15"/>
        <v>-0.5</v>
      </c>
      <c r="O217" s="118"/>
    </row>
    <row r="218" s="105" customFormat="1" ht="16.5" customHeight="1" spans="1:15">
      <c r="A218" s="108">
        <f>'[5]存货（  ）抽查盘点表'!A216</f>
        <v>211</v>
      </c>
      <c r="B218" s="109" t="str">
        <f>'[5]存货（  ）抽查盘点表'!B216</f>
        <v>0707010036</v>
      </c>
      <c r="C218" s="108" t="str">
        <f>'[5]存货（  ）抽查盘点表'!D216</f>
        <v>强力自攻钉</v>
      </c>
      <c r="D218" s="110" t="str">
        <f>'[5]存货（  ）抽查盘点表'!E216</f>
        <v>泰山王 3.5*25mm</v>
      </c>
      <c r="E218" s="108"/>
      <c r="F218" s="108" t="str">
        <f>'[5]存货（  ）抽查盘点表'!G216</f>
        <v>件</v>
      </c>
      <c r="G218" s="111">
        <f>'[5]存货（  ）抽查盘点表'!I216</f>
        <v>2</v>
      </c>
      <c r="H218" s="111">
        <f t="shared" si="12"/>
        <v>19.255</v>
      </c>
      <c r="I218" s="111">
        <f>'[5]存货（  ）抽查盘点表'!J216</f>
        <v>38.51</v>
      </c>
      <c r="J218" s="115">
        <f>'[5]存货（  ）抽查盘点表'!O216</f>
        <v>2</v>
      </c>
      <c r="K218" s="111">
        <f t="shared" si="13"/>
        <v>9.6275</v>
      </c>
      <c r="L218" s="115">
        <f>'[5]存货（  ）抽查盘点表'!Z216</f>
        <v>19.255</v>
      </c>
      <c r="M218" s="116">
        <f t="shared" si="14"/>
        <v>-19.255</v>
      </c>
      <c r="N218" s="117">
        <f t="shared" si="15"/>
        <v>-0.5</v>
      </c>
      <c r="O218" s="118"/>
    </row>
    <row r="219" s="105" customFormat="1" ht="16.5" customHeight="1" spans="1:15">
      <c r="A219" s="108">
        <f>'[5]存货（  ）抽查盘点表'!A217</f>
        <v>212</v>
      </c>
      <c r="B219" s="109" t="str">
        <f>'[5]存货（  ）抽查盘点表'!B217</f>
        <v>0707010039</v>
      </c>
      <c r="C219" s="108" t="str">
        <f>'[5]存货（  ）抽查盘点表'!D217</f>
        <v>沉头自攻丝</v>
      </c>
      <c r="D219" s="110" t="str">
        <f>'[5]存货（  ）抽查盘点表'!E217</f>
        <v>4*16</v>
      </c>
      <c r="E219" s="108"/>
      <c r="F219" s="108" t="str">
        <f>'[5]存货（  ）抽查盘点表'!G217</f>
        <v>件</v>
      </c>
      <c r="G219" s="111">
        <f>'[5]存货（  ）抽查盘点表'!I217</f>
        <v>3000</v>
      </c>
      <c r="H219" s="111">
        <f t="shared" si="12"/>
        <v>0.01874</v>
      </c>
      <c r="I219" s="111">
        <f>'[5]存货（  ）抽查盘点表'!J217</f>
        <v>56.22</v>
      </c>
      <c r="J219" s="115">
        <f>'[5]存货（  ）抽查盘点表'!O217</f>
        <v>3000</v>
      </c>
      <c r="K219" s="111">
        <f t="shared" si="13"/>
        <v>0.00937</v>
      </c>
      <c r="L219" s="115">
        <f>'[5]存货（  ）抽查盘点表'!Z217</f>
        <v>28.11</v>
      </c>
      <c r="M219" s="116">
        <f t="shared" si="14"/>
        <v>-28.11</v>
      </c>
      <c r="N219" s="117">
        <f t="shared" si="15"/>
        <v>-0.5</v>
      </c>
      <c r="O219" s="118"/>
    </row>
    <row r="220" s="105" customFormat="1" ht="16.5" customHeight="1" spans="1:15">
      <c r="A220" s="108">
        <f>'[5]存货（  ）抽查盘点表'!A218</f>
        <v>213</v>
      </c>
      <c r="B220" s="109" t="str">
        <f>'[5]存货（  ）抽查盘点表'!B218</f>
        <v>0707010053</v>
      </c>
      <c r="C220" s="108" t="str">
        <f>'[5]存货（  ）抽查盘点表'!D218</f>
        <v>不锈钢沉头十字自攻螺钉</v>
      </c>
      <c r="D220" s="110" t="str">
        <f>'[5]存货（  ）抽查盘点表'!E218</f>
        <v>4.8*45</v>
      </c>
      <c r="E220" s="108"/>
      <c r="F220" s="108" t="str">
        <f>'[5]存货（  ）抽查盘点表'!G218</f>
        <v>件</v>
      </c>
      <c r="G220" s="111">
        <f>'[5]存货（  ）抽查盘点表'!I218</f>
        <v>200</v>
      </c>
      <c r="H220" s="111">
        <f t="shared" si="12"/>
        <v>0.55</v>
      </c>
      <c r="I220" s="111">
        <f>'[5]存货（  ）抽查盘点表'!J218</f>
        <v>110</v>
      </c>
      <c r="J220" s="115">
        <f>'[5]存货（  ）抽查盘点表'!O218</f>
        <v>200</v>
      </c>
      <c r="K220" s="111">
        <f t="shared" si="13"/>
        <v>0.275</v>
      </c>
      <c r="L220" s="115">
        <f>'[5]存货（  ）抽查盘点表'!Z218</f>
        <v>55</v>
      </c>
      <c r="M220" s="116">
        <f t="shared" si="14"/>
        <v>-55</v>
      </c>
      <c r="N220" s="117">
        <f t="shared" si="15"/>
        <v>-0.5</v>
      </c>
      <c r="O220" s="118"/>
    </row>
    <row r="221" s="105" customFormat="1" ht="16.5" customHeight="1" spans="1:15">
      <c r="A221" s="108">
        <f>'[5]存货（  ）抽查盘点表'!A219</f>
        <v>214</v>
      </c>
      <c r="B221" s="109" t="str">
        <f>'[5]存货（  ）抽查盘点表'!B219</f>
        <v>0707010057</v>
      </c>
      <c r="C221" s="108" t="str">
        <f>'[5]存货（  ）抽查盘点表'!D219</f>
        <v>钻尾自攻丝</v>
      </c>
      <c r="D221" s="110" t="str">
        <f>'[5]存货（  ）抽查盘点表'!E219</f>
        <v>4.2*38</v>
      </c>
      <c r="E221" s="108"/>
      <c r="F221" s="108" t="str">
        <f>'[5]存货（  ）抽查盘点表'!G219</f>
        <v>件</v>
      </c>
      <c r="G221" s="111">
        <f>'[5]存货（  ）抽查盘点表'!I219</f>
        <v>0</v>
      </c>
      <c r="H221" s="111">
        <f t="shared" si="12"/>
        <v>0</v>
      </c>
      <c r="I221" s="111">
        <f>'[5]存货（  ）抽查盘点表'!J219</f>
        <v>3.78</v>
      </c>
      <c r="J221" s="115">
        <f>'[5]存货（  ）抽查盘点表'!O219</f>
        <v>0</v>
      </c>
      <c r="K221" s="111">
        <f t="shared" si="13"/>
        <v>0</v>
      </c>
      <c r="L221" s="115">
        <f>'[5]存货（  ）抽查盘点表'!Z219</f>
        <v>0</v>
      </c>
      <c r="M221" s="116">
        <f t="shared" si="14"/>
        <v>-3.78</v>
      </c>
      <c r="N221" s="117">
        <f t="shared" si="15"/>
        <v>-1</v>
      </c>
      <c r="O221" s="118"/>
    </row>
    <row r="222" s="105" customFormat="1" ht="16.5" customHeight="1" spans="1:15">
      <c r="A222" s="108">
        <f>'[5]存货（  ）抽查盘点表'!A220</f>
        <v>215</v>
      </c>
      <c r="B222" s="109" t="str">
        <f>'[5]存货（  ）抽查盘点表'!B220</f>
        <v>0707010058</v>
      </c>
      <c r="C222" s="108" t="str">
        <f>'[5]存货（  ）抽查盘点表'!D220</f>
        <v>钻尾丝</v>
      </c>
      <c r="D222" s="110" t="str">
        <f>'[5]存货（  ）抽查盘点表'!E220</f>
        <v>4.8*32</v>
      </c>
      <c r="E222" s="108"/>
      <c r="F222" s="108" t="str">
        <f>'[5]存货（  ）抽查盘点表'!G220</f>
        <v>件</v>
      </c>
      <c r="G222" s="111">
        <f>'[5]存货（  ）抽查盘点表'!I220</f>
        <v>0</v>
      </c>
      <c r="H222" s="111">
        <f t="shared" si="12"/>
        <v>0</v>
      </c>
      <c r="I222" s="111">
        <f>'[5]存货（  ）抽查盘点表'!J220</f>
        <v>10.73</v>
      </c>
      <c r="J222" s="115">
        <f>'[5]存货（  ）抽查盘点表'!O220</f>
        <v>0</v>
      </c>
      <c r="K222" s="111">
        <f t="shared" si="13"/>
        <v>0</v>
      </c>
      <c r="L222" s="115">
        <f>'[5]存货（  ）抽查盘点表'!Z220</f>
        <v>0</v>
      </c>
      <c r="M222" s="116">
        <f t="shared" si="14"/>
        <v>-10.73</v>
      </c>
      <c r="N222" s="117">
        <f t="shared" si="15"/>
        <v>-1</v>
      </c>
      <c r="O222" s="118"/>
    </row>
    <row r="223" s="105" customFormat="1" ht="16.5" customHeight="1" spans="1:15">
      <c r="A223" s="108">
        <f>'[5]存货（  ）抽查盘点表'!A221</f>
        <v>216</v>
      </c>
      <c r="B223" s="109" t="str">
        <f>'[5]存货（  ）抽查盘点表'!B221</f>
        <v>0707010069</v>
      </c>
      <c r="C223" s="108" t="str">
        <f>'[5]存货（  ）抽查盘点表'!D221</f>
        <v>六角钻尾丝</v>
      </c>
      <c r="D223" s="110" t="str">
        <f>'[5]存货（  ）抽查盘点表'!E221</f>
        <v>5.5*125</v>
      </c>
      <c r="E223" s="108"/>
      <c r="F223" s="108" t="str">
        <f>'[5]存货（  ）抽查盘点表'!G221</f>
        <v>件</v>
      </c>
      <c r="G223" s="111">
        <f>'[5]存货（  ）抽查盘点表'!I221</f>
        <v>5730</v>
      </c>
      <c r="H223" s="111">
        <f t="shared" si="12"/>
        <v>0.332169284467714</v>
      </c>
      <c r="I223" s="111">
        <f>'[5]存货（  ）抽查盘点表'!J221</f>
        <v>1903.33</v>
      </c>
      <c r="J223" s="115">
        <f>'[5]存货（  ）抽查盘点表'!O221</f>
        <v>5730</v>
      </c>
      <c r="K223" s="111">
        <f t="shared" si="13"/>
        <v>0.1660845</v>
      </c>
      <c r="L223" s="115">
        <f>'[5]存货（  ）抽查盘点表'!Z221</f>
        <v>951.664185</v>
      </c>
      <c r="M223" s="116">
        <f t="shared" si="14"/>
        <v>-951.665815</v>
      </c>
      <c r="N223" s="117">
        <f t="shared" si="15"/>
        <v>-0.500000428196897</v>
      </c>
      <c r="O223" s="118"/>
    </row>
    <row r="224" s="105" customFormat="1" ht="16.5" customHeight="1" spans="1:15">
      <c r="A224" s="108">
        <f>'[5]存货（  ）抽查盘点表'!A222</f>
        <v>217</v>
      </c>
      <c r="B224" s="109" t="str">
        <f>'[5]存货（  ）抽查盘点表'!B222</f>
        <v>0707010074</v>
      </c>
      <c r="C224" s="108" t="str">
        <f>'[5]存货（  ）抽查盘点表'!D222</f>
        <v>十字槽沉头自攻丝</v>
      </c>
      <c r="D224" s="110" t="str">
        <f>'[5]存货（  ）抽查盘点表'!E222</f>
        <v>5*60</v>
      </c>
      <c r="E224" s="108"/>
      <c r="F224" s="108" t="str">
        <f>'[5]存货（  ）抽查盘点表'!G222</f>
        <v>件</v>
      </c>
      <c r="G224" s="111">
        <f>'[5]存货（  ）抽查盘点表'!I222</f>
        <v>2500</v>
      </c>
      <c r="H224" s="111">
        <f t="shared" si="12"/>
        <v>0.072824</v>
      </c>
      <c r="I224" s="111">
        <f>'[5]存货（  ）抽查盘点表'!J222</f>
        <v>182.06</v>
      </c>
      <c r="J224" s="115">
        <f>'[5]存货（  ）抽查盘点表'!O222</f>
        <v>2500</v>
      </c>
      <c r="K224" s="111">
        <f t="shared" si="13"/>
        <v>0.036412</v>
      </c>
      <c r="L224" s="115">
        <f>'[5]存货（  ）抽查盘点表'!Z222</f>
        <v>91.03</v>
      </c>
      <c r="M224" s="116">
        <f t="shared" si="14"/>
        <v>-91.03</v>
      </c>
      <c r="N224" s="117">
        <f t="shared" si="15"/>
        <v>-0.5</v>
      </c>
      <c r="O224" s="118"/>
    </row>
    <row r="225" s="105" customFormat="1" ht="16.5" customHeight="1" spans="1:15">
      <c r="A225" s="108">
        <f>'[5]存货（  ）抽查盘点表'!A223</f>
        <v>218</v>
      </c>
      <c r="B225" s="109" t="str">
        <f>'[5]存货（  ）抽查盘点表'!B223</f>
        <v>0707010075</v>
      </c>
      <c r="C225" s="108" t="str">
        <f>'[5]存货（  ）抽查盘点表'!D223</f>
        <v>自攻钉</v>
      </c>
      <c r="D225" s="110"/>
      <c r="E225" s="108"/>
      <c r="F225" s="108" t="str">
        <f>'[5]存货（  ）抽查盘点表'!G223</f>
        <v>个</v>
      </c>
      <c r="G225" s="111">
        <f>'[5]存货（  ）抽查盘点表'!I223</f>
        <v>230</v>
      </c>
      <c r="H225" s="111">
        <f t="shared" si="12"/>
        <v>0.206869565217391</v>
      </c>
      <c r="I225" s="111">
        <f>'[5]存货（  ）抽查盘点表'!J223</f>
        <v>47.58</v>
      </c>
      <c r="J225" s="115">
        <f>'[5]存货（  ）抽查盘点表'!O223</f>
        <v>230</v>
      </c>
      <c r="K225" s="111">
        <f t="shared" si="13"/>
        <v>0.103435</v>
      </c>
      <c r="L225" s="115">
        <f>'[5]存货（  ）抽查盘点表'!Z223</f>
        <v>23.79005</v>
      </c>
      <c r="M225" s="116">
        <f t="shared" si="14"/>
        <v>-23.78995</v>
      </c>
      <c r="N225" s="117">
        <f t="shared" si="15"/>
        <v>-0.499998949138293</v>
      </c>
      <c r="O225" s="118"/>
    </row>
    <row r="226" s="105" customFormat="1" ht="16.5" customHeight="1" spans="1:15">
      <c r="A226" s="108">
        <f>'[5]存货（  ）抽查盘点表'!A224</f>
        <v>219</v>
      </c>
      <c r="B226" s="109" t="str">
        <f>'[5]存货（  ）抽查盘点表'!B224</f>
        <v>0707010077</v>
      </c>
      <c r="C226" s="108" t="str">
        <f>'[5]存货（  ）抽查盘点表'!D224</f>
        <v>六角钻尾丝</v>
      </c>
      <c r="D226" s="110" t="str">
        <f>'[5]存货（  ）抽查盘点表'!E224</f>
        <v>5.5*135</v>
      </c>
      <c r="E226" s="108"/>
      <c r="F226" s="108" t="str">
        <f>'[5]存货（  ）抽查盘点表'!G224</f>
        <v>件</v>
      </c>
      <c r="G226" s="111">
        <f>'[5]存货（  ）抽查盘点表'!I224</f>
        <v>160</v>
      </c>
      <c r="H226" s="111">
        <f t="shared" si="12"/>
        <v>0.2275</v>
      </c>
      <c r="I226" s="111">
        <f>'[5]存货（  ）抽查盘点表'!J224</f>
        <v>36.4</v>
      </c>
      <c r="J226" s="115">
        <f>'[5]存货（  ）抽查盘点表'!O224</f>
        <v>0</v>
      </c>
      <c r="K226" s="111">
        <f t="shared" si="13"/>
        <v>0</v>
      </c>
      <c r="L226" s="115">
        <f>'[5]存货（  ）抽查盘点表'!Z224</f>
        <v>0</v>
      </c>
      <c r="M226" s="116">
        <f t="shared" si="14"/>
        <v>-36.4</v>
      </c>
      <c r="N226" s="117">
        <f t="shared" si="15"/>
        <v>-1</v>
      </c>
      <c r="O226" s="118"/>
    </row>
    <row r="227" s="105" customFormat="1" ht="16.5" customHeight="1" spans="1:15">
      <c r="A227" s="108">
        <f>'[5]存货（  ）抽查盘点表'!A225</f>
        <v>220</v>
      </c>
      <c r="B227" s="109" t="str">
        <f>'[5]存货（  ）抽查盘点表'!B225</f>
        <v>0707010078</v>
      </c>
      <c r="C227" s="108" t="str">
        <f>'[5]存货（  ）抽查盘点表'!D225</f>
        <v>钻尾丝</v>
      </c>
      <c r="D227" s="110" t="str">
        <f>'[5]存货（  ）抽查盘点表'!E225</f>
        <v>6.3*150</v>
      </c>
      <c r="E227" s="108"/>
      <c r="F227" s="108" t="str">
        <f>'[5]存货（  ）抽查盘点表'!G225</f>
        <v>件</v>
      </c>
      <c r="G227" s="111">
        <f>'[5]存货（  ）抽查盘点表'!I225</f>
        <v>1400</v>
      </c>
      <c r="H227" s="111">
        <f t="shared" si="12"/>
        <v>0.610621428571429</v>
      </c>
      <c r="I227" s="111">
        <f>'[5]存货（  ）抽查盘点表'!J225</f>
        <v>854.87</v>
      </c>
      <c r="J227" s="115">
        <f>'[5]存货（  ）抽查盘点表'!O225</f>
        <v>1400</v>
      </c>
      <c r="K227" s="111">
        <f t="shared" si="13"/>
        <v>0.3053105</v>
      </c>
      <c r="L227" s="115">
        <f>'[5]存货（  ）抽查盘点表'!Z225</f>
        <v>427.4347</v>
      </c>
      <c r="M227" s="116">
        <f t="shared" si="14"/>
        <v>-427.4353</v>
      </c>
      <c r="N227" s="117">
        <f t="shared" si="15"/>
        <v>-0.500000350930551</v>
      </c>
      <c r="O227" s="118"/>
    </row>
    <row r="228" s="105" customFormat="1" ht="16.5" customHeight="1" spans="1:15">
      <c r="A228" s="108">
        <f>'[5]存货（  ）抽查盘点表'!A226</f>
        <v>221</v>
      </c>
      <c r="B228" s="109" t="str">
        <f>'[5]存货（  ）抽查盘点表'!B226</f>
        <v>0707010082</v>
      </c>
      <c r="C228" s="108" t="str">
        <f>'[5]存货（  ）抽查盘点表'!D226</f>
        <v>不锈钢十字槽沉头自攻丝</v>
      </c>
      <c r="D228" s="110" t="str">
        <f>'[5]存货（  ）抽查盘点表'!E226</f>
        <v>2.9*30</v>
      </c>
      <c r="E228" s="108"/>
      <c r="F228" s="108" t="str">
        <f>'[5]存货（  ）抽查盘点表'!G226</f>
        <v>件</v>
      </c>
      <c r="G228" s="111">
        <f>'[5]存货（  ）抽查盘点表'!I226</f>
        <v>380</v>
      </c>
      <c r="H228" s="111">
        <f t="shared" si="12"/>
        <v>0.05</v>
      </c>
      <c r="I228" s="111">
        <f>'[5]存货（  ）抽查盘点表'!J226</f>
        <v>19</v>
      </c>
      <c r="J228" s="115">
        <f>'[5]存货（  ）抽查盘点表'!O226</f>
        <v>380</v>
      </c>
      <c r="K228" s="111">
        <f t="shared" si="13"/>
        <v>0.025</v>
      </c>
      <c r="L228" s="115">
        <f>'[5]存货（  ）抽查盘点表'!Z226</f>
        <v>9.5</v>
      </c>
      <c r="M228" s="116">
        <f t="shared" si="14"/>
        <v>-9.5</v>
      </c>
      <c r="N228" s="117">
        <f t="shared" si="15"/>
        <v>-0.5</v>
      </c>
      <c r="O228" s="118"/>
    </row>
    <row r="229" s="105" customFormat="1" ht="16.5" customHeight="1" spans="1:15">
      <c r="A229" s="108">
        <f>'[5]存货（  ）抽查盘点表'!A227</f>
        <v>222</v>
      </c>
      <c r="B229" s="109" t="str">
        <f>'[5]存货（  ）抽查盘点表'!B227</f>
        <v>0707010083</v>
      </c>
      <c r="C229" s="108" t="str">
        <f>'[5]存货（  ）抽查盘点表'!D227</f>
        <v>强力自攻钉</v>
      </c>
      <c r="D229" s="110" t="str">
        <f>'[5]存货（  ）抽查盘点表'!E227</f>
        <v>3.5*50</v>
      </c>
      <c r="E229" s="108"/>
      <c r="F229" s="108" t="str">
        <f>'[5]存货（  ）抽查盘点表'!G227</f>
        <v>件</v>
      </c>
      <c r="G229" s="111">
        <f>'[5]存货（  ）抽查盘点表'!I227</f>
        <v>6189</v>
      </c>
      <c r="H229" s="111">
        <f t="shared" si="12"/>
        <v>0.699880433026337</v>
      </c>
      <c r="I229" s="111">
        <f>'[5]存货（  ）抽查盘点表'!J227</f>
        <v>4331.56</v>
      </c>
      <c r="J229" s="115">
        <f>'[5]存货（  ）抽查盘点表'!O227</f>
        <v>6189</v>
      </c>
      <c r="K229" s="111">
        <f t="shared" si="13"/>
        <v>0.34994</v>
      </c>
      <c r="L229" s="115">
        <f>'[5]存货（  ）抽查盘点表'!Z227</f>
        <v>2165.77866</v>
      </c>
      <c r="M229" s="116">
        <f t="shared" si="14"/>
        <v>-2165.78134</v>
      </c>
      <c r="N229" s="117">
        <f t="shared" si="15"/>
        <v>-0.500000309357368</v>
      </c>
      <c r="O229" s="118"/>
    </row>
    <row r="230" s="105" customFormat="1" ht="16.5" customHeight="1" spans="1:15">
      <c r="A230" s="108">
        <f>'[5]存货（  ）抽查盘点表'!A228</f>
        <v>223</v>
      </c>
      <c r="B230" s="109" t="str">
        <f>'[5]存货（  ）抽查盘点表'!B228</f>
        <v>0707010099</v>
      </c>
      <c r="C230" s="108" t="str">
        <f>'[5]存货（  ）抽查盘点表'!D228</f>
        <v>钻尾自攻丝</v>
      </c>
      <c r="D230" s="110" t="str">
        <f>'[5]存货（  ）抽查盘点表'!E228</f>
        <v>4.8*38</v>
      </c>
      <c r="E230" s="108"/>
      <c r="F230" s="108" t="str">
        <f>'[5]存货（  ）抽查盘点表'!G228</f>
        <v>个</v>
      </c>
      <c r="G230" s="111">
        <f>'[5]存货（  ）抽查盘点表'!I228</f>
        <v>0</v>
      </c>
      <c r="H230" s="111">
        <f t="shared" si="12"/>
        <v>0</v>
      </c>
      <c r="I230" s="111">
        <f>'[5]存货（  ）抽查盘点表'!J228</f>
        <v>66.37</v>
      </c>
      <c r="J230" s="115">
        <f>'[5]存货（  ）抽查盘点表'!O228</f>
        <v>0</v>
      </c>
      <c r="K230" s="111">
        <f t="shared" si="13"/>
        <v>0</v>
      </c>
      <c r="L230" s="115">
        <f>'[5]存货（  ）抽查盘点表'!Z228</f>
        <v>0</v>
      </c>
      <c r="M230" s="116">
        <f t="shared" si="14"/>
        <v>-66.37</v>
      </c>
      <c r="N230" s="117">
        <f t="shared" si="15"/>
        <v>-1</v>
      </c>
      <c r="O230" s="118"/>
    </row>
    <row r="231" s="105" customFormat="1" ht="16.5" customHeight="1" spans="1:15">
      <c r="A231" s="108">
        <f>'[5]存货（  ）抽查盘点表'!A229</f>
        <v>224</v>
      </c>
      <c r="B231" s="109" t="str">
        <f>'[5]存货（  ）抽查盘点表'!B229</f>
        <v>0707010100</v>
      </c>
      <c r="C231" s="108" t="str">
        <f>'[5]存货（  ）抽查盘点表'!D229</f>
        <v>强力自攻丝</v>
      </c>
      <c r="D231" s="110" t="str">
        <f>'[5]存货（  ）抽查盘点表'!E229</f>
        <v>3.8*60</v>
      </c>
      <c r="E231" s="108"/>
      <c r="F231" s="108" t="str">
        <f>'[5]存货（  ）抽查盘点表'!G229</f>
        <v>个</v>
      </c>
      <c r="G231" s="111">
        <f>'[5]存货（  ）抽查盘点表'!I229</f>
        <v>500</v>
      </c>
      <c r="H231" s="111">
        <f t="shared" si="12"/>
        <v>0.07692</v>
      </c>
      <c r="I231" s="111">
        <f>'[5]存货（  ）抽查盘点表'!J229</f>
        <v>38.46</v>
      </c>
      <c r="J231" s="115">
        <f>'[5]存货（  ）抽查盘点表'!O229</f>
        <v>500</v>
      </c>
      <c r="K231" s="111">
        <f t="shared" si="13"/>
        <v>0.03846</v>
      </c>
      <c r="L231" s="115">
        <f>'[5]存货（  ）抽查盘点表'!Z229</f>
        <v>19.23</v>
      </c>
      <c r="M231" s="116">
        <f t="shared" si="14"/>
        <v>-19.23</v>
      </c>
      <c r="N231" s="117">
        <f t="shared" si="15"/>
        <v>-0.5</v>
      </c>
      <c r="O231" s="118"/>
    </row>
    <row r="232" s="105" customFormat="1" ht="16.5" customHeight="1" spans="1:15">
      <c r="A232" s="108">
        <f>'[5]存货（  ）抽查盘点表'!A230</f>
        <v>225</v>
      </c>
      <c r="B232" s="109" t="str">
        <f>'[5]存货（  ）抽查盘点表'!B230</f>
        <v>0707010103</v>
      </c>
      <c r="C232" s="108" t="str">
        <f>'[5]存货（  ）抽查盘点表'!D230</f>
        <v>强力自攻钉</v>
      </c>
      <c r="D232" s="110" t="str">
        <f>'[5]存货（  ）抽查盘点表'!E230</f>
        <v>3.5*20</v>
      </c>
      <c r="E232" s="108"/>
      <c r="F232" s="108" t="str">
        <f>'[5]存货（  ）抽查盘点表'!G230</f>
        <v>个</v>
      </c>
      <c r="G232" s="111">
        <f>'[5]存货（  ）抽查盘点表'!I230</f>
        <v>12540</v>
      </c>
      <c r="H232" s="111">
        <f t="shared" si="12"/>
        <v>0.0341874003189793</v>
      </c>
      <c r="I232" s="111">
        <f>'[5]存货（  ）抽查盘点表'!J230</f>
        <v>428.71</v>
      </c>
      <c r="J232" s="115">
        <f>'[5]存货（  ）抽查盘点表'!O230</f>
        <v>12540</v>
      </c>
      <c r="K232" s="111">
        <f t="shared" si="13"/>
        <v>0.0170935</v>
      </c>
      <c r="L232" s="115">
        <f>'[5]存货（  ）抽查盘点表'!Z230</f>
        <v>214.35249</v>
      </c>
      <c r="M232" s="116">
        <f t="shared" si="14"/>
        <v>-214.35751</v>
      </c>
      <c r="N232" s="117">
        <f t="shared" si="15"/>
        <v>-0.500005854773623</v>
      </c>
      <c r="O232" s="118"/>
    </row>
    <row r="233" s="105" customFormat="1" ht="16.5" customHeight="1" spans="1:15">
      <c r="A233" s="108">
        <f>'[5]存货（  ）抽查盘点表'!A231</f>
        <v>226</v>
      </c>
      <c r="B233" s="109" t="str">
        <f>'[5]存货（  ）抽查盘点表'!B231</f>
        <v>0707010106</v>
      </c>
      <c r="C233" s="108" t="str">
        <f>'[5]存货（  ）抽查盘点表'!D231</f>
        <v>平头强力自攻钉</v>
      </c>
      <c r="D233" s="110" t="str">
        <f>'[5]存货（  ）抽查盘点表'!E231</f>
        <v>3.2*20</v>
      </c>
      <c r="E233" s="108"/>
      <c r="F233" s="108" t="str">
        <f>'[5]存货（  ）抽查盘点表'!G231</f>
        <v>件</v>
      </c>
      <c r="G233" s="111">
        <f>'[5]存货（  ）抽查盘点表'!I231</f>
        <v>1200</v>
      </c>
      <c r="H233" s="111">
        <f t="shared" si="12"/>
        <v>0.0512833333333333</v>
      </c>
      <c r="I233" s="111">
        <f>'[5]存货（  ）抽查盘点表'!J231</f>
        <v>61.54</v>
      </c>
      <c r="J233" s="115">
        <f>'[5]存货（  ）抽查盘点表'!O231</f>
        <v>1200</v>
      </c>
      <c r="K233" s="111">
        <f t="shared" si="13"/>
        <v>0.0256415</v>
      </c>
      <c r="L233" s="115">
        <f>'[5]存货（  ）抽查盘点表'!Z231</f>
        <v>30.7698</v>
      </c>
      <c r="M233" s="116">
        <f t="shared" si="14"/>
        <v>-30.7702</v>
      </c>
      <c r="N233" s="117">
        <f t="shared" si="15"/>
        <v>-0.500003249918752</v>
      </c>
      <c r="O233" s="118"/>
    </row>
    <row r="234" s="105" customFormat="1" ht="16.5" customHeight="1" spans="1:15">
      <c r="A234" s="108">
        <f>'[5]存货（  ）抽查盘点表'!A232</f>
        <v>227</v>
      </c>
      <c r="B234" s="109" t="str">
        <f>'[5]存货（  ）抽查盘点表'!B232</f>
        <v>0707020075</v>
      </c>
      <c r="C234" s="108" t="str">
        <f>'[5]存货（  ）抽查盘点表'!D232</f>
        <v>不锈钢钻尾螺丝</v>
      </c>
      <c r="D234" s="110" t="str">
        <f>'[5]存货（  ）抽查盘点表'!E232</f>
        <v>4.2*70</v>
      </c>
      <c r="E234" s="108"/>
      <c r="F234" s="108" t="str">
        <f>'[5]存货（  ）抽查盘点表'!G232</f>
        <v>件</v>
      </c>
      <c r="G234" s="111">
        <f>'[5]存货（  ）抽查盘点表'!I232</f>
        <v>396</v>
      </c>
      <c r="H234" s="111">
        <f t="shared" si="12"/>
        <v>0.236767676767677</v>
      </c>
      <c r="I234" s="111">
        <f>'[5]存货（  ）抽查盘点表'!J232</f>
        <v>93.76</v>
      </c>
      <c r="J234" s="115">
        <f>'[5]存货（  ）抽查盘点表'!O232</f>
        <v>396</v>
      </c>
      <c r="K234" s="111">
        <f t="shared" si="13"/>
        <v>0.118384</v>
      </c>
      <c r="L234" s="115">
        <f>'[5]存货（  ）抽查盘点表'!Z232</f>
        <v>46.880064</v>
      </c>
      <c r="M234" s="116">
        <f t="shared" si="14"/>
        <v>-46.879936</v>
      </c>
      <c r="N234" s="117">
        <f t="shared" si="15"/>
        <v>-0.499999317406143</v>
      </c>
      <c r="O234" s="118"/>
    </row>
    <row r="235" s="105" customFormat="1" ht="16.5" customHeight="1" spans="1:15">
      <c r="A235" s="108">
        <f>'[5]存货（  ）抽查盘点表'!A233</f>
        <v>228</v>
      </c>
      <c r="B235" s="109" t="str">
        <f>'[5]存货（  ）抽查盘点表'!B233</f>
        <v>0707020076</v>
      </c>
      <c r="C235" s="108" t="str">
        <f>'[5]存货（  ）抽查盘点表'!D233</f>
        <v>不锈钢钻尾螺丝</v>
      </c>
      <c r="D235" s="110" t="str">
        <f>'[5]存货（  ）抽查盘点表'!E233</f>
        <v>4.2*50</v>
      </c>
      <c r="E235" s="108"/>
      <c r="F235" s="108" t="str">
        <f>'[5]存货（  ）抽查盘点表'!G233</f>
        <v>件</v>
      </c>
      <c r="G235" s="111">
        <f>'[5]存货（  ）抽查盘点表'!I233</f>
        <v>1700</v>
      </c>
      <c r="H235" s="111">
        <f t="shared" si="12"/>
        <v>0.177747058823529</v>
      </c>
      <c r="I235" s="111">
        <f>'[5]存货（  ）抽查盘点表'!J233</f>
        <v>302.17</v>
      </c>
      <c r="J235" s="115">
        <f>'[5]存货（  ）抽查盘点表'!O233</f>
        <v>1700</v>
      </c>
      <c r="K235" s="111">
        <f t="shared" si="13"/>
        <v>0.0888735</v>
      </c>
      <c r="L235" s="115">
        <f>'[5]存货（  ）抽查盘点表'!Z233</f>
        <v>151.08495</v>
      </c>
      <c r="M235" s="116">
        <f t="shared" si="14"/>
        <v>-151.08505</v>
      </c>
      <c r="N235" s="117">
        <f t="shared" si="15"/>
        <v>-0.500000165469769</v>
      </c>
      <c r="O235" s="118"/>
    </row>
    <row r="236" s="105" customFormat="1" ht="16.5" customHeight="1" spans="1:15">
      <c r="A236" s="108">
        <f>'[5]存货（  ）抽查盘点表'!A234</f>
        <v>229</v>
      </c>
      <c r="B236" s="109" t="str">
        <f>'[5]存货（  ）抽查盘点表'!B234</f>
        <v>0709020003</v>
      </c>
      <c r="C236" s="108" t="str">
        <f>'[5]存货（  ）抽查盘点表'!D234</f>
        <v>卸扣</v>
      </c>
      <c r="D236" s="110" t="str">
        <f>'[5]存货（  ）抽查盘点表'!E234</f>
        <v>3T</v>
      </c>
      <c r="E236" s="108"/>
      <c r="F236" s="108" t="str">
        <f>'[5]存货（  ）抽查盘点表'!G234</f>
        <v>件</v>
      </c>
      <c r="G236" s="111">
        <f>'[5]存货（  ）抽查盘点表'!I234</f>
        <v>3</v>
      </c>
      <c r="H236" s="111">
        <f t="shared" si="12"/>
        <v>35.1066666666667</v>
      </c>
      <c r="I236" s="111">
        <f>'[5]存货（  ）抽查盘点表'!J234</f>
        <v>105.32</v>
      </c>
      <c r="J236" s="115">
        <f>'[5]存货（  ）抽查盘点表'!O234</f>
        <v>3</v>
      </c>
      <c r="K236" s="111">
        <f t="shared" si="13"/>
        <v>17.5533335</v>
      </c>
      <c r="L236" s="115">
        <f>'[5]存货（  ）抽查盘点表'!Z234</f>
        <v>52.6600005</v>
      </c>
      <c r="M236" s="116">
        <f t="shared" si="14"/>
        <v>-52.6599995</v>
      </c>
      <c r="N236" s="117">
        <f t="shared" si="15"/>
        <v>-0.499999995252564</v>
      </c>
      <c r="O236" s="118"/>
    </row>
    <row r="237" s="105" customFormat="1" ht="16.5" customHeight="1" spans="1:15">
      <c r="A237" s="108">
        <f>'[5]存货（  ）抽查盘点表'!A235</f>
        <v>230</v>
      </c>
      <c r="B237" s="109" t="str">
        <f>'[5]存货（  ）抽查盘点表'!B235</f>
        <v>0709030042</v>
      </c>
      <c r="C237" s="108" t="str">
        <f>'[5]存货（  ）抽查盘点表'!D235</f>
        <v>元宝卡</v>
      </c>
      <c r="D237" s="110" t="str">
        <f>'[5]存货（  ）抽查盘点表'!E235</f>
        <v>20</v>
      </c>
      <c r="E237" s="108"/>
      <c r="F237" s="108" t="str">
        <f>'[5]存货（  ）抽查盘点表'!G235</f>
        <v>件</v>
      </c>
      <c r="G237" s="111">
        <f>'[5]存货（  ）抽查盘点表'!I235</f>
        <v>80</v>
      </c>
      <c r="H237" s="111">
        <f t="shared" si="12"/>
        <v>0.68375</v>
      </c>
      <c r="I237" s="111">
        <f>'[5]存货（  ）抽查盘点表'!J235</f>
        <v>54.7</v>
      </c>
      <c r="J237" s="115">
        <f>'[5]存货（  ）抽查盘点表'!O235</f>
        <v>80</v>
      </c>
      <c r="K237" s="111">
        <f t="shared" si="13"/>
        <v>0.341875</v>
      </c>
      <c r="L237" s="115">
        <f>'[5]存货（  ）抽查盘点表'!Z235</f>
        <v>27.35</v>
      </c>
      <c r="M237" s="116">
        <f t="shared" si="14"/>
        <v>-27.35</v>
      </c>
      <c r="N237" s="117">
        <f t="shared" si="15"/>
        <v>-0.5</v>
      </c>
      <c r="O237" s="118"/>
    </row>
    <row r="238" s="105" customFormat="1" ht="16.5" customHeight="1" spans="1:15">
      <c r="A238" s="108">
        <f>'[5]存货（  ）抽查盘点表'!A236</f>
        <v>231</v>
      </c>
      <c r="B238" s="109" t="str">
        <f>'[5]存货（  ）抽查盘点表'!B236</f>
        <v>0710030003</v>
      </c>
      <c r="C238" s="108" t="str">
        <f>'[5]存货（  ）抽查盘点表'!D236</f>
        <v>门锁</v>
      </c>
      <c r="D238" s="110"/>
      <c r="E238" s="108"/>
      <c r="F238" s="108" t="str">
        <f>'[5]存货（  ）抽查盘点表'!G236</f>
        <v>件</v>
      </c>
      <c r="G238" s="111">
        <f>'[5]存货（  ）抽查盘点表'!I236</f>
        <v>7</v>
      </c>
      <c r="H238" s="111">
        <f t="shared" si="12"/>
        <v>33.5642857142857</v>
      </c>
      <c r="I238" s="111">
        <f>'[5]存货（  ）抽查盘点表'!J236</f>
        <v>234.95</v>
      </c>
      <c r="J238" s="115">
        <f>'[5]存货（  ）抽查盘点表'!O236</f>
        <v>7</v>
      </c>
      <c r="K238" s="111">
        <f t="shared" si="13"/>
        <v>16.782143</v>
      </c>
      <c r="L238" s="115">
        <f>'[5]存货（  ）抽查盘点表'!Z236</f>
        <v>117.475001</v>
      </c>
      <c r="M238" s="116">
        <f t="shared" si="14"/>
        <v>-117.474999</v>
      </c>
      <c r="N238" s="117">
        <f t="shared" si="15"/>
        <v>-0.499999995743775</v>
      </c>
      <c r="O238" s="118"/>
    </row>
    <row r="239" s="105" customFormat="1" ht="16.5" customHeight="1" spans="1:15">
      <c r="A239" s="108">
        <f>'[5]存货（  ）抽查盘点表'!A237</f>
        <v>232</v>
      </c>
      <c r="B239" s="109" t="str">
        <f>'[5]存货（  ）抽查盘点表'!B237</f>
        <v>0710030026</v>
      </c>
      <c r="C239" s="108" t="str">
        <f>'[5]存货（  ）抽查盘点表'!D237</f>
        <v>锁鼻子</v>
      </c>
      <c r="D239" s="110"/>
      <c r="E239" s="108"/>
      <c r="F239" s="108" t="str">
        <f>'[5]存货（  ）抽查盘点表'!G237</f>
        <v>件</v>
      </c>
      <c r="G239" s="111">
        <f>'[5]存货（  ）抽查盘点表'!I237</f>
        <v>5</v>
      </c>
      <c r="H239" s="111">
        <f t="shared" si="12"/>
        <v>1.592</v>
      </c>
      <c r="I239" s="111">
        <f>'[5]存货（  ）抽查盘点表'!J237</f>
        <v>7.96</v>
      </c>
      <c r="J239" s="115">
        <f>'[5]存货（  ）抽查盘点表'!O237</f>
        <v>5</v>
      </c>
      <c r="K239" s="111">
        <f t="shared" si="13"/>
        <v>0.796</v>
      </c>
      <c r="L239" s="115">
        <f>'[5]存货（  ）抽查盘点表'!Z237</f>
        <v>3.98</v>
      </c>
      <c r="M239" s="116">
        <f t="shared" si="14"/>
        <v>-3.98</v>
      </c>
      <c r="N239" s="117">
        <f t="shared" si="15"/>
        <v>-0.5</v>
      </c>
      <c r="O239" s="118"/>
    </row>
    <row r="240" s="105" customFormat="1" ht="16.5" customHeight="1" spans="1:15">
      <c r="A240" s="108">
        <f>'[5]存货（  ）抽查盘点表'!A238</f>
        <v>233</v>
      </c>
      <c r="B240" s="109" t="str">
        <f>'[5]存货（  ）抽查盘点表'!B238</f>
        <v>0712020005</v>
      </c>
      <c r="C240" s="108" t="str">
        <f>'[5]存货（  ）抽查盘点表'!D238</f>
        <v>碳刷</v>
      </c>
      <c r="D240" s="110" t="str">
        <f>'[5]存货（  ）抽查盘点表'!E238</f>
        <v>φ100磨光机专用</v>
      </c>
      <c r="E240" s="108"/>
      <c r="F240" s="108" t="str">
        <f>'[5]存货（  ）抽查盘点表'!G238</f>
        <v>件</v>
      </c>
      <c r="G240" s="111">
        <f>'[5]存货（  ）抽查盘点表'!I238</f>
        <v>45</v>
      </c>
      <c r="H240" s="111">
        <f t="shared" si="12"/>
        <v>5.51888888888889</v>
      </c>
      <c r="I240" s="111">
        <f>'[5]存货（  ）抽查盘点表'!J238</f>
        <v>248.35</v>
      </c>
      <c r="J240" s="115">
        <f>'[5]存货（  ）抽查盘点表'!O238</f>
        <v>45</v>
      </c>
      <c r="K240" s="111">
        <f t="shared" si="13"/>
        <v>2.7594445</v>
      </c>
      <c r="L240" s="115">
        <f>'[5]存货（  ）抽查盘点表'!Z238</f>
        <v>124.1750025</v>
      </c>
      <c r="M240" s="116">
        <f t="shared" si="14"/>
        <v>-124.1749975</v>
      </c>
      <c r="N240" s="117">
        <f t="shared" si="15"/>
        <v>-0.499999989933561</v>
      </c>
      <c r="O240" s="118"/>
    </row>
    <row r="241" s="105" customFormat="1" ht="16.5" customHeight="1" spans="1:15">
      <c r="A241" s="108">
        <f>'[5]存货（  ）抽查盘点表'!A239</f>
        <v>234</v>
      </c>
      <c r="B241" s="109" t="str">
        <f>'[5]存货（  ）抽查盘点表'!B239</f>
        <v>0712020032</v>
      </c>
      <c r="C241" s="108" t="str">
        <f>'[5]存货（  ）抽查盘点表'!D239</f>
        <v>磨光机碳刷</v>
      </c>
      <c r="D241" s="110" t="str">
        <f>'[5]存货（  ）抽查盘点表'!E239</f>
        <v>150</v>
      </c>
      <c r="E241" s="108"/>
      <c r="F241" s="108" t="str">
        <f>'[5]存货（  ）抽查盘点表'!G239</f>
        <v>件</v>
      </c>
      <c r="G241" s="111">
        <f>'[5]存货（  ）抽查盘点表'!I239</f>
        <v>11</v>
      </c>
      <c r="H241" s="111">
        <f t="shared" si="12"/>
        <v>12.5645454545455</v>
      </c>
      <c r="I241" s="111">
        <f>'[5]存货（  ）抽查盘点表'!J239</f>
        <v>138.21</v>
      </c>
      <c r="J241" s="115">
        <f>'[5]存货（  ）抽查盘点表'!O239</f>
        <v>11</v>
      </c>
      <c r="K241" s="111">
        <f t="shared" si="13"/>
        <v>6.2822725</v>
      </c>
      <c r="L241" s="115">
        <f>'[5]存货（  ）抽查盘点表'!Z239</f>
        <v>69.1049975</v>
      </c>
      <c r="M241" s="116">
        <f t="shared" si="14"/>
        <v>-69.1050025</v>
      </c>
      <c r="N241" s="117">
        <f t="shared" si="15"/>
        <v>-0.500000018088416</v>
      </c>
      <c r="O241" s="118"/>
    </row>
    <row r="242" s="105" customFormat="1" ht="16.5" customHeight="1" spans="1:15">
      <c r="A242" s="108">
        <f>'[5]存货（  ）抽查盘点表'!A240</f>
        <v>235</v>
      </c>
      <c r="B242" s="109" t="str">
        <f>'[5]存货（  ）抽查盘点表'!B240</f>
        <v>07130312</v>
      </c>
      <c r="C242" s="108" t="str">
        <f>'[5]存货（  ）抽查盘点表'!D240</f>
        <v>排笔</v>
      </c>
      <c r="D242" s="110"/>
      <c r="E242" s="108"/>
      <c r="F242" s="108" t="str">
        <f>'[5]存货（  ）抽查盘点表'!G240</f>
        <v>支</v>
      </c>
      <c r="G242" s="111">
        <f>'[5]存货（  ）抽查盘点表'!I240</f>
        <v>2</v>
      </c>
      <c r="H242" s="111">
        <f t="shared" si="12"/>
        <v>15.815</v>
      </c>
      <c r="I242" s="111">
        <f>'[5]存货（  ）抽查盘点表'!J240</f>
        <v>31.63</v>
      </c>
      <c r="J242" s="115">
        <f>'[5]存货（  ）抽查盘点表'!O240</f>
        <v>2</v>
      </c>
      <c r="K242" s="111">
        <f t="shared" si="13"/>
        <v>7.9075</v>
      </c>
      <c r="L242" s="115">
        <f>'[5]存货（  ）抽查盘点表'!Z240</f>
        <v>15.815</v>
      </c>
      <c r="M242" s="116">
        <f t="shared" si="14"/>
        <v>-15.815</v>
      </c>
      <c r="N242" s="117">
        <f t="shared" si="15"/>
        <v>-0.5</v>
      </c>
      <c r="O242" s="118"/>
    </row>
    <row r="243" s="105" customFormat="1" ht="16.5" customHeight="1" spans="1:15">
      <c r="A243" s="108">
        <f>'[5]存货（  ）抽查盘点表'!A241</f>
        <v>236</v>
      </c>
      <c r="B243" s="109" t="str">
        <f>'[5]存货（  ）抽查盘点表'!B241</f>
        <v>07130313</v>
      </c>
      <c r="C243" s="108" t="str">
        <f>'[5]存货（  ）抽查盘点表'!D241</f>
        <v>油漆笔</v>
      </c>
      <c r="D243" s="110"/>
      <c r="E243" s="108"/>
      <c r="F243" s="108" t="str">
        <f>'[5]存货（  ）抽查盘点表'!G241</f>
        <v>支</v>
      </c>
      <c r="G243" s="111">
        <f>'[5]存货（  ）抽查盘点表'!I241</f>
        <v>0</v>
      </c>
      <c r="H243" s="111">
        <f t="shared" si="12"/>
        <v>0</v>
      </c>
      <c r="I243" s="111">
        <f>'[5]存货（  ）抽查盘点表'!J241</f>
        <v>13.73</v>
      </c>
      <c r="J243" s="115">
        <f>'[5]存货（  ）抽查盘点表'!O241</f>
        <v>0</v>
      </c>
      <c r="K243" s="111">
        <f t="shared" si="13"/>
        <v>0</v>
      </c>
      <c r="L243" s="115">
        <f>'[5]存货（  ）抽查盘点表'!Z241</f>
        <v>0</v>
      </c>
      <c r="M243" s="116">
        <f t="shared" si="14"/>
        <v>-13.73</v>
      </c>
      <c r="N243" s="117">
        <f t="shared" si="15"/>
        <v>-1</v>
      </c>
      <c r="O243" s="118"/>
    </row>
    <row r="244" s="105" customFormat="1" ht="16.5" customHeight="1" spans="1:15">
      <c r="A244" s="108">
        <f>'[5]存货（  ）抽查盘点表'!A242</f>
        <v>237</v>
      </c>
      <c r="B244" s="109" t="str">
        <f>'[5]存货（  ）抽查盘点表'!B242</f>
        <v>07130321</v>
      </c>
      <c r="C244" s="108" t="str">
        <f>'[5]存货（  ）抽查盘点表'!D242</f>
        <v>哥俩好胶</v>
      </c>
      <c r="D244" s="110"/>
      <c r="E244" s="108"/>
      <c r="F244" s="108" t="str">
        <f>'[5]存货（  ）抽查盘点表'!G242</f>
        <v>盒</v>
      </c>
      <c r="G244" s="111">
        <f>'[5]存货（  ）抽查盘点表'!I242</f>
        <v>2</v>
      </c>
      <c r="H244" s="111">
        <f t="shared" si="12"/>
        <v>7.96</v>
      </c>
      <c r="I244" s="111">
        <f>'[5]存货（  ）抽查盘点表'!J242</f>
        <v>15.92</v>
      </c>
      <c r="J244" s="115">
        <f>'[5]存货（  ）抽查盘点表'!O242</f>
        <v>2</v>
      </c>
      <c r="K244" s="111">
        <f t="shared" si="13"/>
        <v>3.98</v>
      </c>
      <c r="L244" s="115">
        <f>'[5]存货（  ）抽查盘点表'!Z242</f>
        <v>7.96</v>
      </c>
      <c r="M244" s="116">
        <f t="shared" si="14"/>
        <v>-7.96</v>
      </c>
      <c r="N244" s="117">
        <f t="shared" si="15"/>
        <v>-0.5</v>
      </c>
      <c r="O244" s="118"/>
    </row>
    <row r="245" s="105" customFormat="1" ht="16.5" customHeight="1" spans="1:15">
      <c r="A245" s="108">
        <f>'[5]存货（  ）抽查盘点表'!A243</f>
        <v>238</v>
      </c>
      <c r="B245" s="109" t="str">
        <f>'[5]存货（  ）抽查盘点表'!B243</f>
        <v>07130387</v>
      </c>
      <c r="C245" s="108" t="str">
        <f>'[5]存货（  ）抽查盘点表'!D243</f>
        <v>白镜片160*110*5</v>
      </c>
      <c r="D245" s="110"/>
      <c r="E245" s="108"/>
      <c r="F245" s="108" t="str">
        <f>'[5]存货（  ）抽查盘点表'!G243</f>
        <v>片</v>
      </c>
      <c r="G245" s="111">
        <f>'[5]存货（  ）抽查盘点表'!I243</f>
        <v>255</v>
      </c>
      <c r="H245" s="111">
        <f t="shared" si="12"/>
        <v>1.86505882352941</v>
      </c>
      <c r="I245" s="111">
        <f>'[5]存货（  ）抽查盘点表'!J243</f>
        <v>475.59</v>
      </c>
      <c r="J245" s="115">
        <f>'[5]存货（  ）抽查盘点表'!O243</f>
        <v>255</v>
      </c>
      <c r="K245" s="111">
        <f t="shared" si="13"/>
        <v>0.9325295</v>
      </c>
      <c r="L245" s="115">
        <f>'[5]存货（  ）抽查盘点表'!Z243</f>
        <v>237.7950225</v>
      </c>
      <c r="M245" s="116">
        <f t="shared" si="14"/>
        <v>-237.7949775</v>
      </c>
      <c r="N245" s="117">
        <f t="shared" si="15"/>
        <v>-0.499999952690343</v>
      </c>
      <c r="O245" s="118"/>
    </row>
    <row r="246" s="105" customFormat="1" ht="16.5" customHeight="1" spans="1:15">
      <c r="A246" s="108">
        <f>'[5]存货（  ）抽查盘点表'!A244</f>
        <v>239</v>
      </c>
      <c r="B246" s="109" t="str">
        <f>'[5]存货（  ）抽查盘点表'!B244</f>
        <v>07130391</v>
      </c>
      <c r="C246" s="108" t="str">
        <f>'[5]存货（  ）抽查盘点表'!D244</f>
        <v>喷砂枪头</v>
      </c>
      <c r="D246" s="110"/>
      <c r="E246" s="108"/>
      <c r="F246" s="108" t="str">
        <f>'[5]存货（  ）抽查盘点表'!G244</f>
        <v>把</v>
      </c>
      <c r="G246" s="111">
        <f>'[5]存货（  ）抽查盘点表'!I244</f>
        <v>2</v>
      </c>
      <c r="H246" s="111">
        <f t="shared" si="12"/>
        <v>276.28</v>
      </c>
      <c r="I246" s="111">
        <f>'[5]存货（  ）抽查盘点表'!J244</f>
        <v>552.56</v>
      </c>
      <c r="J246" s="115">
        <f>'[5]存货（  ）抽查盘点表'!O244</f>
        <v>2</v>
      </c>
      <c r="K246" s="111">
        <f t="shared" si="13"/>
        <v>138.14</v>
      </c>
      <c r="L246" s="115">
        <f>'[5]存货（  ）抽查盘点表'!Z244</f>
        <v>276.28</v>
      </c>
      <c r="M246" s="116">
        <f t="shared" si="14"/>
        <v>-276.28</v>
      </c>
      <c r="N246" s="117">
        <f t="shared" si="15"/>
        <v>-0.5</v>
      </c>
      <c r="O246" s="118"/>
    </row>
    <row r="247" s="105" customFormat="1" ht="16.5" customHeight="1" spans="1:15">
      <c r="A247" s="108">
        <f>'[5]存货（  ）抽查盘点表'!A245</f>
        <v>240</v>
      </c>
      <c r="B247" s="109" t="str">
        <f>'[5]存货（  ）抽查盘点表'!B245</f>
        <v>07130483</v>
      </c>
      <c r="C247" s="108" t="str">
        <f>'[5]存货（  ）抽查盘点表'!D245</f>
        <v>充电器</v>
      </c>
      <c r="D247" s="110"/>
      <c r="E247" s="108"/>
      <c r="F247" s="108" t="str">
        <f>'[5]存货（  ）抽查盘点表'!G245</f>
        <v>个</v>
      </c>
      <c r="G247" s="111">
        <f>'[5]存货（  ）抽查盘点表'!I245</f>
        <v>1</v>
      </c>
      <c r="H247" s="111">
        <f t="shared" si="12"/>
        <v>16.81</v>
      </c>
      <c r="I247" s="111">
        <f>'[5]存货（  ）抽查盘点表'!J245</f>
        <v>16.81</v>
      </c>
      <c r="J247" s="115">
        <f>'[5]存货（  ）抽查盘点表'!O245</f>
        <v>1</v>
      </c>
      <c r="K247" s="111">
        <f t="shared" si="13"/>
        <v>8.405</v>
      </c>
      <c r="L247" s="115">
        <f>'[5]存货（  ）抽查盘点表'!Z245</f>
        <v>8.405</v>
      </c>
      <c r="M247" s="116">
        <f t="shared" si="14"/>
        <v>-8.405</v>
      </c>
      <c r="N247" s="117">
        <f t="shared" si="15"/>
        <v>-0.5</v>
      </c>
      <c r="O247" s="118"/>
    </row>
    <row r="248" s="105" customFormat="1" ht="16.5" customHeight="1" spans="1:15">
      <c r="A248" s="108">
        <f>'[5]存货（  ）抽查盘点表'!A246</f>
        <v>241</v>
      </c>
      <c r="B248" s="109" t="str">
        <f>'[5]存货（  ）抽查盘点表'!B246</f>
        <v>07130517</v>
      </c>
      <c r="C248" s="108" t="str">
        <f>'[5]存货（  ）抽查盘点表'!D246</f>
        <v>吊钩</v>
      </c>
      <c r="D248" s="110" t="str">
        <f>'[5]存货（  ）抽查盘点表'!E246</f>
        <v>5T</v>
      </c>
      <c r="E248" s="108"/>
      <c r="F248" s="108" t="str">
        <f>'[5]存货（  ）抽查盘点表'!G246</f>
        <v>件</v>
      </c>
      <c r="G248" s="111">
        <f>'[5]存货（  ）抽查盘点表'!I246</f>
        <v>8</v>
      </c>
      <c r="H248" s="111">
        <f t="shared" si="12"/>
        <v>132.7425</v>
      </c>
      <c r="I248" s="111">
        <f>'[5]存货（  ）抽查盘点表'!J246</f>
        <v>1061.94</v>
      </c>
      <c r="J248" s="115">
        <f>'[5]存货（  ）抽查盘点表'!O246</f>
        <v>8</v>
      </c>
      <c r="K248" s="111">
        <f t="shared" si="13"/>
        <v>66.37125</v>
      </c>
      <c r="L248" s="115">
        <f>'[5]存货（  ）抽查盘点表'!Z246</f>
        <v>530.97</v>
      </c>
      <c r="M248" s="116">
        <f t="shared" si="14"/>
        <v>-530.97</v>
      </c>
      <c r="N248" s="117">
        <f t="shared" si="15"/>
        <v>-0.5</v>
      </c>
      <c r="O248" s="118"/>
    </row>
    <row r="249" s="105" customFormat="1" ht="16.5" customHeight="1" spans="1:15">
      <c r="A249" s="108">
        <f>'[5]存货（  ）抽查盘点表'!A247</f>
        <v>242</v>
      </c>
      <c r="B249" s="109" t="str">
        <f>'[5]存货（  ）抽查盘点表'!B247</f>
        <v>07130518</v>
      </c>
      <c r="C249" s="108" t="str">
        <f>'[5]存货（  ）抽查盘点表'!D247</f>
        <v>吊钩安全挡板</v>
      </c>
      <c r="D249" s="110" t="str">
        <f>'[5]存货（  ）抽查盘点表'!E247</f>
        <v>5T</v>
      </c>
      <c r="E249" s="108"/>
      <c r="F249" s="108" t="str">
        <f>'[5]存货（  ）抽查盘点表'!G247</f>
        <v>套</v>
      </c>
      <c r="G249" s="111">
        <f>'[5]存货（  ）抽查盘点表'!I247</f>
        <v>4</v>
      </c>
      <c r="H249" s="111">
        <f t="shared" si="12"/>
        <v>20.115</v>
      </c>
      <c r="I249" s="111">
        <f>'[5]存货（  ）抽查盘点表'!J247</f>
        <v>80.46</v>
      </c>
      <c r="J249" s="115">
        <f>'[5]存货（  ）抽查盘点表'!O247</f>
        <v>4</v>
      </c>
      <c r="K249" s="111">
        <f t="shared" si="13"/>
        <v>10.0575</v>
      </c>
      <c r="L249" s="115">
        <f>'[5]存货（  ）抽查盘点表'!Z247</f>
        <v>40.23</v>
      </c>
      <c r="M249" s="116">
        <f t="shared" si="14"/>
        <v>-40.23</v>
      </c>
      <c r="N249" s="117">
        <f t="shared" si="15"/>
        <v>-0.5</v>
      </c>
      <c r="O249" s="118"/>
    </row>
    <row r="250" s="105" customFormat="1" ht="16.5" customHeight="1" spans="1:15">
      <c r="A250" s="108">
        <f>'[5]存货（  ）抽查盘点表'!A248</f>
        <v>243</v>
      </c>
      <c r="B250" s="109" t="str">
        <f>'[5]存货（  ）抽查盘点表'!B248</f>
        <v>07130520</v>
      </c>
      <c r="C250" s="108" t="str">
        <f>'[5]存货（  ）抽查盘点表'!D248</f>
        <v>吊装带</v>
      </c>
      <c r="D250" s="110" t="str">
        <f>'[5]存货（  ）抽查盘点表'!E248</f>
        <v>10T*8</v>
      </c>
      <c r="E250" s="108"/>
      <c r="F250" s="108" t="str">
        <f>'[5]存货（  ）抽查盘点表'!G248</f>
        <v>条</v>
      </c>
      <c r="G250" s="111">
        <f>'[5]存货（  ）抽查盘点表'!I248</f>
        <v>1</v>
      </c>
      <c r="H250" s="111">
        <f t="shared" si="12"/>
        <v>192.92</v>
      </c>
      <c r="I250" s="111">
        <f>'[5]存货（  ）抽查盘点表'!J248</f>
        <v>192.92</v>
      </c>
      <c r="J250" s="115">
        <f>'[5]存货（  ）抽查盘点表'!O248</f>
        <v>1</v>
      </c>
      <c r="K250" s="111">
        <f t="shared" si="13"/>
        <v>96.46</v>
      </c>
      <c r="L250" s="115">
        <f>'[5]存货（  ）抽查盘点表'!Z248</f>
        <v>96.46</v>
      </c>
      <c r="M250" s="116">
        <f t="shared" si="14"/>
        <v>-96.46</v>
      </c>
      <c r="N250" s="117">
        <f t="shared" si="15"/>
        <v>-0.5</v>
      </c>
      <c r="O250" s="118"/>
    </row>
    <row r="251" s="105" customFormat="1" ht="16.5" customHeight="1" spans="1:15">
      <c r="A251" s="108">
        <f>'[5]存货（  ）抽查盘点表'!A249</f>
        <v>244</v>
      </c>
      <c r="B251" s="109" t="str">
        <f>'[5]存货（  ）抽查盘点表'!B249</f>
        <v>07130546</v>
      </c>
      <c r="C251" s="108" t="str">
        <f>'[5]存货（  ）抽查盘点表'!D249</f>
        <v>挂锁扣</v>
      </c>
      <c r="D251" s="110"/>
      <c r="E251" s="108"/>
      <c r="F251" s="108" t="str">
        <f>'[5]存货（  ）抽查盘点表'!G249</f>
        <v>套</v>
      </c>
      <c r="G251" s="111">
        <f>'[5]存货（  ）抽查盘点表'!I249</f>
        <v>2</v>
      </c>
      <c r="H251" s="111">
        <f t="shared" si="12"/>
        <v>0.885</v>
      </c>
      <c r="I251" s="111">
        <f>'[5]存货（  ）抽查盘点表'!J249</f>
        <v>1.77</v>
      </c>
      <c r="J251" s="115">
        <f>'[5]存货（  ）抽查盘点表'!O249</f>
        <v>2</v>
      </c>
      <c r="K251" s="111">
        <f t="shared" si="13"/>
        <v>0.4425</v>
      </c>
      <c r="L251" s="115">
        <f>'[5]存货（  ）抽查盘点表'!Z249</f>
        <v>0.885</v>
      </c>
      <c r="M251" s="116">
        <f t="shared" si="14"/>
        <v>-0.885</v>
      </c>
      <c r="N251" s="117">
        <f t="shared" si="15"/>
        <v>-0.5</v>
      </c>
      <c r="O251" s="118"/>
    </row>
    <row r="252" s="105" customFormat="1" ht="16.5" customHeight="1" spans="1:15">
      <c r="A252" s="108">
        <f>'[5]存货（  ）抽查盘点表'!A250</f>
        <v>245</v>
      </c>
      <c r="B252" s="109" t="str">
        <f>'[5]存货（  ）抽查盘点表'!B250</f>
        <v>07130548</v>
      </c>
      <c r="C252" s="108" t="str">
        <f>'[5]存货（  ）抽查盘点表'!D250</f>
        <v>拐尺</v>
      </c>
      <c r="D252" s="110" t="str">
        <f>'[5]存货（  ）抽查盘点表'!E250</f>
        <v>300*150</v>
      </c>
      <c r="E252" s="108"/>
      <c r="F252" s="108" t="str">
        <f>'[5]存货（  ）抽查盘点表'!G250</f>
        <v>把</v>
      </c>
      <c r="G252" s="111">
        <f>'[5]存货（  ）抽查盘点表'!I250</f>
        <v>5</v>
      </c>
      <c r="H252" s="111">
        <f t="shared" si="12"/>
        <v>7.524</v>
      </c>
      <c r="I252" s="111">
        <f>'[5]存货（  ）抽查盘点表'!J250</f>
        <v>37.62</v>
      </c>
      <c r="J252" s="115">
        <f>'[5]存货（  ）抽查盘点表'!O250</f>
        <v>5</v>
      </c>
      <c r="K252" s="111">
        <f t="shared" si="13"/>
        <v>3.762</v>
      </c>
      <c r="L252" s="115">
        <f>'[5]存货（  ）抽查盘点表'!Z250</f>
        <v>18.81</v>
      </c>
      <c r="M252" s="116">
        <f t="shared" si="14"/>
        <v>-18.81</v>
      </c>
      <c r="N252" s="117">
        <f t="shared" si="15"/>
        <v>-0.5</v>
      </c>
      <c r="O252" s="118"/>
    </row>
    <row r="253" s="105" customFormat="1" ht="16.5" customHeight="1" spans="1:15">
      <c r="A253" s="108">
        <f>'[5]存货（  ）抽查盘点表'!A251</f>
        <v>246</v>
      </c>
      <c r="B253" s="109" t="str">
        <f>'[5]存货（  ）抽查盘点表'!B251</f>
        <v>07130558</v>
      </c>
      <c r="C253" s="108" t="str">
        <f>'[5]存货（  ）抽查盘点表'!D251</f>
        <v>喉箍</v>
      </c>
      <c r="D253" s="110"/>
      <c r="E253" s="108"/>
      <c r="F253" s="108" t="str">
        <f>'[5]存货（  ）抽查盘点表'!G251</f>
        <v>个</v>
      </c>
      <c r="G253" s="111">
        <f>'[5]存货（  ）抽查盘点表'!I251</f>
        <v>54</v>
      </c>
      <c r="H253" s="111">
        <f t="shared" si="12"/>
        <v>1.49796296296296</v>
      </c>
      <c r="I253" s="111">
        <f>'[5]存货（  ）抽查盘点表'!J251</f>
        <v>80.89</v>
      </c>
      <c r="J253" s="115">
        <f>'[5]存货（  ）抽查盘点表'!O251</f>
        <v>54</v>
      </c>
      <c r="K253" s="111">
        <f t="shared" si="13"/>
        <v>0.7489815</v>
      </c>
      <c r="L253" s="115">
        <f>'[5]存货（  ）抽查盘点表'!Z251</f>
        <v>40.445001</v>
      </c>
      <c r="M253" s="116">
        <f t="shared" si="14"/>
        <v>-40.444999</v>
      </c>
      <c r="N253" s="117">
        <f t="shared" si="15"/>
        <v>-0.499999987637533</v>
      </c>
      <c r="O253" s="118"/>
    </row>
    <row r="254" s="105" customFormat="1" ht="16.5" customHeight="1" spans="1:15">
      <c r="A254" s="108">
        <f>'[5]存货（  ）抽查盘点表'!A252</f>
        <v>247</v>
      </c>
      <c r="B254" s="109" t="str">
        <f>'[5]存货（  ）抽查盘点表'!B252</f>
        <v>07130584</v>
      </c>
      <c r="C254" s="108" t="str">
        <f>'[5]存货（  ）抽查盘点表'!D252</f>
        <v>空压机油</v>
      </c>
      <c r="D254" s="110"/>
      <c r="E254" s="108"/>
      <c r="F254" s="108" t="str">
        <f>'[5]存货（  ）抽查盘点表'!G252</f>
        <v>桶</v>
      </c>
      <c r="G254" s="111">
        <f>'[5]存货（  ）抽查盘点表'!I252</f>
        <v>8</v>
      </c>
      <c r="H254" s="111">
        <f t="shared" si="12"/>
        <v>607.52625</v>
      </c>
      <c r="I254" s="111">
        <f>'[5]存货（  ）抽查盘点表'!J252</f>
        <v>4860.21</v>
      </c>
      <c r="J254" s="115">
        <f>'[5]存货（  ）抽查盘点表'!O252</f>
        <v>6</v>
      </c>
      <c r="K254" s="111">
        <f t="shared" si="13"/>
        <v>303.763125</v>
      </c>
      <c r="L254" s="115">
        <f>'[5]存货（  ）抽查盘点表'!Z252</f>
        <v>1822.57875</v>
      </c>
      <c r="M254" s="116">
        <f t="shared" si="14"/>
        <v>-3037.63125</v>
      </c>
      <c r="N254" s="117">
        <f t="shared" si="15"/>
        <v>-0.625</v>
      </c>
      <c r="O254" s="118"/>
    </row>
    <row r="255" s="105" customFormat="1" ht="16.5" customHeight="1" spans="1:15">
      <c r="A255" s="108">
        <f>'[5]存货（  ）抽查盘点表'!A253</f>
        <v>248</v>
      </c>
      <c r="B255" s="109" t="str">
        <f>'[5]存货（  ）抽查盘点表'!B253</f>
        <v>07130611</v>
      </c>
      <c r="C255" s="108" t="str">
        <f>'[5]存货（  ）抽查盘点表'!D253</f>
        <v>内六角螺栓</v>
      </c>
      <c r="D255" s="110" t="str">
        <f>'[5]存货（  ）抽查盘点表'!E253</f>
        <v>16*45</v>
      </c>
      <c r="E255" s="108"/>
      <c r="F255" s="108" t="str">
        <f>'[5]存货（  ）抽查盘点表'!G253</f>
        <v>套</v>
      </c>
      <c r="G255" s="111">
        <f>'[5]存货（  ）抽查盘点表'!I253</f>
        <v>154</v>
      </c>
      <c r="H255" s="111">
        <f t="shared" si="12"/>
        <v>3.95616883116883</v>
      </c>
      <c r="I255" s="111">
        <f>'[5]存货（  ）抽查盘点表'!J253</f>
        <v>609.25</v>
      </c>
      <c r="J255" s="115">
        <f>'[5]存货（  ）抽查盘点表'!O253</f>
        <v>154</v>
      </c>
      <c r="K255" s="111">
        <f t="shared" si="13"/>
        <v>1.9780845</v>
      </c>
      <c r="L255" s="115">
        <f>'[5]存货（  ）抽查盘点表'!Z253</f>
        <v>304.625013</v>
      </c>
      <c r="M255" s="116">
        <f t="shared" si="14"/>
        <v>-304.624987</v>
      </c>
      <c r="N255" s="117">
        <f t="shared" si="15"/>
        <v>-0.49999997866229</v>
      </c>
      <c r="O255" s="118"/>
    </row>
    <row r="256" s="105" customFormat="1" ht="16.5" customHeight="1" spans="1:15">
      <c r="A256" s="108">
        <f>'[5]存货（  ）抽查盘点表'!A254</f>
        <v>249</v>
      </c>
      <c r="B256" s="109" t="str">
        <f>'[5]存货（  ）抽查盘点表'!B254</f>
        <v>07130619</v>
      </c>
      <c r="C256" s="108" t="str">
        <f>'[5]存货（  ）抽查盘点表'!D254</f>
        <v>气管接头</v>
      </c>
      <c r="D256" s="110" t="str">
        <f>'[5]存货（  ）抽查盘点表'!E254</f>
        <v>SC08-02</v>
      </c>
      <c r="E256" s="108"/>
      <c r="F256" s="108" t="str">
        <f>'[5]存货（  ）抽查盘点表'!G254</f>
        <v>个</v>
      </c>
      <c r="G256" s="111">
        <f>'[5]存货（  ）抽查盘点表'!I254</f>
        <v>24</v>
      </c>
      <c r="H256" s="111">
        <f t="shared" si="12"/>
        <v>1.76958333333333</v>
      </c>
      <c r="I256" s="111">
        <f>'[5]存货（  ）抽查盘点表'!J254</f>
        <v>42.47</v>
      </c>
      <c r="J256" s="115">
        <f>'[5]存货（  ）抽查盘点表'!O254</f>
        <v>24</v>
      </c>
      <c r="K256" s="111">
        <f t="shared" si="13"/>
        <v>0.8847915</v>
      </c>
      <c r="L256" s="115">
        <f>'[5]存货（  ）抽查盘点表'!Z254</f>
        <v>21.234996</v>
      </c>
      <c r="M256" s="116">
        <f t="shared" si="14"/>
        <v>-21.235004</v>
      </c>
      <c r="N256" s="117">
        <f t="shared" si="15"/>
        <v>-0.50000009418413</v>
      </c>
      <c r="O256" s="118"/>
    </row>
    <row r="257" s="105" customFormat="1" ht="16.5" customHeight="1" spans="1:15">
      <c r="A257" s="108">
        <f>'[5]存货（  ）抽查盘点表'!A255</f>
        <v>250</v>
      </c>
      <c r="B257" s="109" t="str">
        <f>'[5]存货（  ）抽查盘点表'!B255</f>
        <v>07130674</v>
      </c>
      <c r="C257" s="108" t="str">
        <f>'[5]存货（  ）抽查盘点表'!D255</f>
        <v>下水软管</v>
      </c>
      <c r="D257" s="110"/>
      <c r="E257" s="108"/>
      <c r="F257" s="108" t="str">
        <f>'[5]存货（  ）抽查盘点表'!G255</f>
        <v>条</v>
      </c>
      <c r="G257" s="111">
        <f>'[5]存货（  ）抽查盘点表'!I255</f>
        <v>8</v>
      </c>
      <c r="H257" s="111">
        <f t="shared" si="12"/>
        <v>12.39</v>
      </c>
      <c r="I257" s="111">
        <f>'[5]存货（  ）抽查盘点表'!J255</f>
        <v>99.12</v>
      </c>
      <c r="J257" s="115">
        <f>'[5]存货（  ）抽查盘点表'!O255</f>
        <v>8</v>
      </c>
      <c r="K257" s="111">
        <f t="shared" si="13"/>
        <v>6.195</v>
      </c>
      <c r="L257" s="115">
        <f>'[5]存货（  ）抽查盘点表'!Z255</f>
        <v>49.56</v>
      </c>
      <c r="M257" s="116">
        <f t="shared" si="14"/>
        <v>-49.56</v>
      </c>
      <c r="N257" s="117">
        <f t="shared" si="15"/>
        <v>-0.5</v>
      </c>
      <c r="O257" s="118"/>
    </row>
    <row r="258" s="105" customFormat="1" ht="16.5" customHeight="1" spans="1:15">
      <c r="A258" s="108">
        <f>'[5]存货（  ）抽查盘点表'!A256</f>
        <v>251</v>
      </c>
      <c r="B258" s="109" t="str">
        <f>'[5]存货（  ）抽查盘点表'!B256</f>
        <v>07130676</v>
      </c>
      <c r="C258" s="108" t="str">
        <f>'[5]存货（  ）抽查盘点表'!D256</f>
        <v>消防栓闸阀</v>
      </c>
      <c r="D258" s="110" t="str">
        <f>'[5]存货（  ）抽查盘点表'!E256</f>
        <v>SN65型 65mm</v>
      </c>
      <c r="E258" s="108"/>
      <c r="F258" s="108" t="str">
        <f>'[5]存货（  ）抽查盘点表'!G256</f>
        <v>个</v>
      </c>
      <c r="G258" s="111">
        <f>'[5]存货（  ）抽查盘点表'!I256</f>
        <v>8</v>
      </c>
      <c r="H258" s="111">
        <f t="shared" si="12"/>
        <v>86.39625</v>
      </c>
      <c r="I258" s="111">
        <f>'[5]存货（  ）抽查盘点表'!J256</f>
        <v>691.17</v>
      </c>
      <c r="J258" s="115">
        <f>'[5]存货（  ）抽查盘点表'!O256</f>
        <v>8</v>
      </c>
      <c r="K258" s="111">
        <f t="shared" si="13"/>
        <v>43.198125</v>
      </c>
      <c r="L258" s="115">
        <f>'[5]存货（  ）抽查盘点表'!Z256</f>
        <v>345.585</v>
      </c>
      <c r="M258" s="116">
        <f t="shared" si="14"/>
        <v>-345.585</v>
      </c>
      <c r="N258" s="117">
        <f t="shared" si="15"/>
        <v>-0.5</v>
      </c>
      <c r="O258" s="118"/>
    </row>
    <row r="259" s="105" customFormat="1" ht="16.5" customHeight="1" spans="1:15">
      <c r="A259" s="108">
        <f>'[5]存货（  ）抽查盘点表'!A257</f>
        <v>252</v>
      </c>
      <c r="B259" s="109" t="str">
        <f>'[5]存货（  ）抽查盘点表'!B257</f>
        <v>07130747</v>
      </c>
      <c r="C259" s="108" t="str">
        <f>'[5]存货（  ）抽查盘点表'!D257</f>
        <v>包装袋</v>
      </c>
      <c r="D259" s="110"/>
      <c r="E259" s="108"/>
      <c r="F259" s="108" t="str">
        <f>'[5]存货（  ）抽查盘点表'!G257</f>
        <v>个</v>
      </c>
      <c r="G259" s="111">
        <f>'[5]存货（  ）抽查盘点表'!I257</f>
        <v>81</v>
      </c>
      <c r="H259" s="111">
        <f t="shared" si="12"/>
        <v>0.530987654320988</v>
      </c>
      <c r="I259" s="111">
        <f>'[5]存货（  ）抽查盘点表'!J257</f>
        <v>43.01</v>
      </c>
      <c r="J259" s="115">
        <f>'[5]存货（  ）抽查盘点表'!O257</f>
        <v>81</v>
      </c>
      <c r="K259" s="111">
        <f t="shared" si="13"/>
        <v>0.265494</v>
      </c>
      <c r="L259" s="115">
        <f>'[5]存货（  ）抽查盘点表'!Z257</f>
        <v>21.505014</v>
      </c>
      <c r="M259" s="116">
        <f t="shared" si="14"/>
        <v>-21.504986</v>
      </c>
      <c r="N259" s="117">
        <f t="shared" si="15"/>
        <v>-0.499999674494304</v>
      </c>
      <c r="O259" s="118"/>
    </row>
    <row r="260" s="105" customFormat="1" ht="16.5" customHeight="1" spans="1:15">
      <c r="A260" s="108">
        <f>'[5]存货（  ）抽查盘点表'!A258</f>
        <v>253</v>
      </c>
      <c r="B260" s="109" t="str">
        <f>'[5]存货（  ）抽查盘点表'!B258</f>
        <v>07130782</v>
      </c>
      <c r="C260" s="108" t="str">
        <f>'[5]存货（  ）抽查盘点表'!D258</f>
        <v>挤塑板</v>
      </c>
      <c r="D260" s="110"/>
      <c r="E260" s="108"/>
      <c r="F260" s="108" t="str">
        <f>'[5]存货（  ）抽查盘点表'!G258</f>
        <v>平方米</v>
      </c>
      <c r="G260" s="111">
        <f>'[5]存货（  ）抽查盘点表'!I258</f>
        <v>69.2696</v>
      </c>
      <c r="H260" s="111">
        <f t="shared" si="12"/>
        <v>13.9421910910414</v>
      </c>
      <c r="I260" s="111">
        <f>'[5]存货（  ）抽查盘点表'!J258</f>
        <v>965.77</v>
      </c>
      <c r="J260" s="115">
        <f>'[5]存货（  ）抽查盘点表'!O258</f>
        <v>69.2696</v>
      </c>
      <c r="K260" s="111">
        <f t="shared" si="13"/>
        <v>6.9710955</v>
      </c>
      <c r="L260" s="115">
        <f>'[5]存货（  ）抽查盘点表'!Z258</f>
        <v>482.8849968468</v>
      </c>
      <c r="M260" s="116">
        <f t="shared" si="14"/>
        <v>-482.8850031532</v>
      </c>
      <c r="N260" s="117">
        <f t="shared" si="15"/>
        <v>-0.50000000326496</v>
      </c>
      <c r="O260" s="118"/>
    </row>
    <row r="261" s="105" customFormat="1" ht="16.5" customHeight="1" spans="1:15">
      <c r="A261" s="108">
        <f>'[5]存货（  ）抽查盘点表'!A259</f>
        <v>254</v>
      </c>
      <c r="B261" s="109" t="str">
        <f>'[5]存货（  ）抽查盘点表'!B259</f>
        <v>07130788</v>
      </c>
      <c r="C261" s="108" t="str">
        <f>'[5]存货（  ）抽查盘点表'!D259</f>
        <v>警戒线</v>
      </c>
      <c r="D261" s="110"/>
      <c r="E261" s="108"/>
      <c r="F261" s="108" t="str">
        <f>'[5]存货（  ）抽查盘点表'!G259</f>
        <v>盘</v>
      </c>
      <c r="G261" s="111">
        <f>'[5]存货（  ）抽查盘点表'!I259</f>
        <v>19</v>
      </c>
      <c r="H261" s="111">
        <f t="shared" si="12"/>
        <v>12.2347368421053</v>
      </c>
      <c r="I261" s="111">
        <f>'[5]存货（  ）抽查盘点表'!J259</f>
        <v>232.46</v>
      </c>
      <c r="J261" s="115">
        <f>'[5]存货（  ）抽查盘点表'!O259</f>
        <v>19</v>
      </c>
      <c r="K261" s="111">
        <f t="shared" si="13"/>
        <v>6.1173685</v>
      </c>
      <c r="L261" s="115">
        <f>'[5]存货（  ）抽查盘点表'!Z259</f>
        <v>116.2300015</v>
      </c>
      <c r="M261" s="116">
        <f t="shared" si="14"/>
        <v>-116.2299985</v>
      </c>
      <c r="N261" s="117">
        <f t="shared" si="15"/>
        <v>-0.499999993547277</v>
      </c>
      <c r="O261" s="118"/>
    </row>
    <row r="262" s="105" customFormat="1" ht="16.5" customHeight="1" spans="1:15">
      <c r="A262" s="108">
        <f>'[5]存货（  ）抽查盘点表'!A260</f>
        <v>255</v>
      </c>
      <c r="B262" s="109" t="str">
        <f>'[5]存货（  ）抽查盘点表'!B260</f>
        <v>07130796</v>
      </c>
      <c r="C262" s="108" t="str">
        <f>'[5]存货（  ）抽查盘点表'!D260</f>
        <v>摩擦片</v>
      </c>
      <c r="D262" s="110"/>
      <c r="E262" s="108"/>
      <c r="F262" s="108" t="str">
        <f>'[5]存货（  ）抽查盘点表'!G260</f>
        <v>片</v>
      </c>
      <c r="G262" s="111">
        <f>'[5]存货（  ）抽查盘点表'!I260</f>
        <v>115</v>
      </c>
      <c r="H262" s="111">
        <f t="shared" si="12"/>
        <v>0.658869565217391</v>
      </c>
      <c r="I262" s="111">
        <f>'[5]存货（  ）抽查盘点表'!J260</f>
        <v>75.77</v>
      </c>
      <c r="J262" s="115">
        <f>'[5]存货（  ）抽查盘点表'!O260</f>
        <v>115</v>
      </c>
      <c r="K262" s="111">
        <f t="shared" si="13"/>
        <v>0.329435</v>
      </c>
      <c r="L262" s="115">
        <f>'[5]存货（  ）抽查盘点表'!Z260</f>
        <v>37.885025</v>
      </c>
      <c r="M262" s="116">
        <f t="shared" si="14"/>
        <v>-37.884975</v>
      </c>
      <c r="N262" s="117">
        <f t="shared" si="15"/>
        <v>-0.499999670054111</v>
      </c>
      <c r="O262" s="118"/>
    </row>
    <row r="263" s="105" customFormat="1" ht="16.5" customHeight="1" spans="1:15">
      <c r="A263" s="108">
        <f>'[5]存货（  ）抽查盘点表'!A261</f>
        <v>256</v>
      </c>
      <c r="B263" s="109" t="str">
        <f>'[5]存货（  ）抽查盘点表'!B261</f>
        <v>07130802</v>
      </c>
      <c r="C263" s="108" t="str">
        <f>'[5]存货（  ）抽查盘点表'!D261</f>
        <v>喷火枪</v>
      </c>
      <c r="D263" s="110"/>
      <c r="E263" s="108"/>
      <c r="F263" s="108" t="str">
        <f>'[5]存货（  ）抽查盘点表'!G261</f>
        <v>把</v>
      </c>
      <c r="G263" s="111">
        <f>'[5]存货（  ）抽查盘点表'!I261</f>
        <v>2</v>
      </c>
      <c r="H263" s="111">
        <f t="shared" si="12"/>
        <v>62.395</v>
      </c>
      <c r="I263" s="111">
        <f>'[5]存货（  ）抽查盘点表'!J261</f>
        <v>124.79</v>
      </c>
      <c r="J263" s="115">
        <f>'[5]存货（  ）抽查盘点表'!O261</f>
        <v>2</v>
      </c>
      <c r="K263" s="111">
        <f t="shared" si="13"/>
        <v>31.1975</v>
      </c>
      <c r="L263" s="115">
        <f>'[5]存货（  ）抽查盘点表'!Z261</f>
        <v>62.395</v>
      </c>
      <c r="M263" s="116">
        <f t="shared" si="14"/>
        <v>-62.395</v>
      </c>
      <c r="N263" s="117">
        <f t="shared" si="15"/>
        <v>-0.5</v>
      </c>
      <c r="O263" s="118"/>
    </row>
    <row r="264" s="105" customFormat="1" ht="16.5" customHeight="1" spans="1:15">
      <c r="A264" s="108">
        <f>'[5]存货（  ）抽查盘点表'!A262</f>
        <v>257</v>
      </c>
      <c r="B264" s="109" t="str">
        <f>'[5]存货（  ）抽查盘点表'!B262</f>
        <v>07130833</v>
      </c>
      <c r="C264" s="108" t="str">
        <f>'[5]存货（  ）抽查盘点表'!D262</f>
        <v>折弯件</v>
      </c>
      <c r="D264" s="110"/>
      <c r="E264" s="108"/>
      <c r="F264" s="108" t="str">
        <f>'[5]存货（  ）抽查盘点表'!G262</f>
        <v>米</v>
      </c>
      <c r="G264" s="111">
        <f>'[5]存货（  ）抽查盘点表'!I262</f>
        <v>48</v>
      </c>
      <c r="H264" s="111">
        <f t="shared" ref="H264:H327" si="16">IF(G264=0,0,I264/G264)</f>
        <v>12.389375</v>
      </c>
      <c r="I264" s="111">
        <f>'[5]存货（  ）抽查盘点表'!J262</f>
        <v>594.69</v>
      </c>
      <c r="J264" s="115">
        <f>'[5]存货（  ）抽查盘点表'!O262</f>
        <v>48</v>
      </c>
      <c r="K264" s="111">
        <f t="shared" ref="K264:K327" si="17">IF(J264=0,0,L264/J264)</f>
        <v>6.1946875</v>
      </c>
      <c r="L264" s="115">
        <f>'[5]存货（  ）抽查盘点表'!Z262</f>
        <v>297.345</v>
      </c>
      <c r="M264" s="116">
        <f t="shared" ref="M264:M327" si="18">IF(L264="","",L264-I264)</f>
        <v>-297.345</v>
      </c>
      <c r="N264" s="117">
        <f t="shared" ref="N264:N327" si="19">IF(ISERR(M264/I264),"",M264/I264)</f>
        <v>-0.5</v>
      </c>
      <c r="O264" s="118"/>
    </row>
    <row r="265" s="105" customFormat="1" ht="16.5" customHeight="1" spans="1:15">
      <c r="A265" s="108">
        <f>'[5]存货（  ）抽查盘点表'!A263</f>
        <v>258</v>
      </c>
      <c r="B265" s="109" t="str">
        <f>'[5]存货（  ）抽查盘点表'!B263</f>
        <v>07130841</v>
      </c>
      <c r="C265" s="108" t="str">
        <f>'[5]存货（  ）抽查盘点表'!D263</f>
        <v>聚氨脂定向轮6”</v>
      </c>
      <c r="D265" s="110" t="str">
        <f>'[5]存货（  ）抽查盘点表'!E263</f>
        <v>个</v>
      </c>
      <c r="E265" s="108"/>
      <c r="F265" s="108" t="str">
        <f>'[5]存货（  ）抽查盘点表'!G263</f>
        <v>个</v>
      </c>
      <c r="G265" s="111">
        <f>'[5]存货（  ）抽查盘点表'!I263</f>
        <v>0</v>
      </c>
      <c r="H265" s="111">
        <f t="shared" si="16"/>
        <v>0</v>
      </c>
      <c r="I265" s="111">
        <f>'[5]存货（  ）抽查盘点表'!J263</f>
        <v>17.67</v>
      </c>
      <c r="J265" s="115">
        <f>'[5]存货（  ）抽查盘点表'!O263</f>
        <v>0</v>
      </c>
      <c r="K265" s="111">
        <f t="shared" si="17"/>
        <v>0</v>
      </c>
      <c r="L265" s="115">
        <f>'[5]存货（  ）抽查盘点表'!Z263</f>
        <v>0</v>
      </c>
      <c r="M265" s="116">
        <f t="shared" si="18"/>
        <v>-17.67</v>
      </c>
      <c r="N265" s="117">
        <f t="shared" si="19"/>
        <v>-1</v>
      </c>
      <c r="O265" s="118"/>
    </row>
    <row r="266" s="105" customFormat="1" ht="16.5" customHeight="1" spans="1:15">
      <c r="A266" s="108">
        <f>'[5]存货（  ）抽查盘点表'!A264</f>
        <v>259</v>
      </c>
      <c r="B266" s="109" t="str">
        <f>'[5]存货（  ）抽查盘点表'!B264</f>
        <v>07130890</v>
      </c>
      <c r="C266" s="108" t="str">
        <f>'[5]存货（  ）抽查盘点表'!D264</f>
        <v>吊环</v>
      </c>
      <c r="D266" s="110" t="str">
        <f>'[5]存货（  ）抽查盘点表'!E264</f>
        <v>M36</v>
      </c>
      <c r="E266" s="108"/>
      <c r="F266" s="108" t="str">
        <f>'[5]存货（  ）抽查盘点表'!G264</f>
        <v>个</v>
      </c>
      <c r="G266" s="111">
        <f>'[5]存货（  ）抽查盘点表'!I264</f>
        <v>127</v>
      </c>
      <c r="H266" s="111">
        <f t="shared" si="16"/>
        <v>48</v>
      </c>
      <c r="I266" s="111">
        <f>'[5]存货（  ）抽查盘点表'!J264</f>
        <v>6096</v>
      </c>
      <c r="J266" s="115">
        <f>'[5]存货（  ）抽查盘点表'!O264</f>
        <v>127</v>
      </c>
      <c r="K266" s="111">
        <f t="shared" si="17"/>
        <v>24</v>
      </c>
      <c r="L266" s="115">
        <f>'[5]存货（  ）抽查盘点表'!Z264</f>
        <v>3048</v>
      </c>
      <c r="M266" s="116">
        <f t="shared" si="18"/>
        <v>-3048</v>
      </c>
      <c r="N266" s="117">
        <f t="shared" si="19"/>
        <v>-0.5</v>
      </c>
      <c r="O266" s="118"/>
    </row>
    <row r="267" s="105" customFormat="1" ht="16.5" customHeight="1" spans="1:15">
      <c r="A267" s="108">
        <f>'[5]存货（  ）抽查盘点表'!A265</f>
        <v>260</v>
      </c>
      <c r="B267" s="109" t="str">
        <f>'[5]存货（  ）抽查盘点表'!B265</f>
        <v>07131024</v>
      </c>
      <c r="C267" s="108" t="str">
        <f>'[5]存货（  ）抽查盘点表'!D265</f>
        <v>曲线锯条</v>
      </c>
      <c r="D267" s="110"/>
      <c r="E267" s="108"/>
      <c r="F267" s="108" t="str">
        <f>'[5]存货（  ）抽查盘点表'!G265</f>
        <v>件</v>
      </c>
      <c r="G267" s="111">
        <f>'[5]存货（  ）抽查盘点表'!I265</f>
        <v>71</v>
      </c>
      <c r="H267" s="111">
        <f t="shared" si="16"/>
        <v>1.29704225352113</v>
      </c>
      <c r="I267" s="111">
        <f>'[5]存货（  ）抽查盘点表'!J265</f>
        <v>92.09</v>
      </c>
      <c r="J267" s="115">
        <f>'[5]存货（  ）抽查盘点表'!O265</f>
        <v>71</v>
      </c>
      <c r="K267" s="111">
        <f t="shared" si="17"/>
        <v>0.648521</v>
      </c>
      <c r="L267" s="115">
        <f>'[5]存货（  ）抽查盘点表'!Z265</f>
        <v>46.044991</v>
      </c>
      <c r="M267" s="116">
        <f t="shared" si="18"/>
        <v>-46.045009</v>
      </c>
      <c r="N267" s="117">
        <f t="shared" si="19"/>
        <v>-0.500000097730481</v>
      </c>
      <c r="O267" s="118"/>
    </row>
    <row r="268" s="105" customFormat="1" ht="16.5" customHeight="1" spans="1:15">
      <c r="A268" s="108">
        <f>'[5]存货（  ）抽查盘点表'!A266</f>
        <v>261</v>
      </c>
      <c r="B268" s="109" t="str">
        <f>'[5]存货（  ）抽查盘点表'!B266</f>
        <v>07131035</v>
      </c>
      <c r="C268" s="108" t="str">
        <f>'[5]存货（  ）抽查盘点表'!D266</f>
        <v>消防指示灯</v>
      </c>
      <c r="D268" s="110" t="str">
        <f>'[5]存货（  ）抽查盘点表'!E266</f>
        <v> </v>
      </c>
      <c r="E268" s="108"/>
      <c r="F268" s="108" t="str">
        <f>'[5]存货（  ）抽查盘点表'!G266</f>
        <v>个</v>
      </c>
      <c r="G268" s="111">
        <f>'[5]存货（  ）抽查盘点表'!I266</f>
        <v>13</v>
      </c>
      <c r="H268" s="111">
        <f t="shared" si="16"/>
        <v>15.0438461538462</v>
      </c>
      <c r="I268" s="111">
        <f>'[5]存货（  ）抽查盘点表'!J266</f>
        <v>195.57</v>
      </c>
      <c r="J268" s="115">
        <f>'[5]存货（  ）抽查盘点表'!O266</f>
        <v>13</v>
      </c>
      <c r="K268" s="111">
        <f t="shared" si="17"/>
        <v>7.521923</v>
      </c>
      <c r="L268" s="115">
        <f>'[5]存货（  ）抽查盘点表'!Z266</f>
        <v>97.784999</v>
      </c>
      <c r="M268" s="116">
        <f t="shared" si="18"/>
        <v>-97.785001</v>
      </c>
      <c r="N268" s="117">
        <f t="shared" si="19"/>
        <v>-0.500000005113259</v>
      </c>
      <c r="O268" s="118"/>
    </row>
    <row r="269" s="105" customFormat="1" ht="16.5" customHeight="1" spans="1:15">
      <c r="A269" s="108">
        <f>'[5]存货（  ）抽查盘点表'!A267</f>
        <v>262</v>
      </c>
      <c r="B269" s="109" t="str">
        <f>'[5]存货（  ）抽查盘点表'!B267</f>
        <v>07131049</v>
      </c>
      <c r="C269" s="108" t="str">
        <f>'[5]存货（  ）抽查盘点表'!D267</f>
        <v>PU气管接头</v>
      </c>
      <c r="D269" s="110" t="str">
        <f>'[5]存货（  ）抽查盘点表'!E267</f>
        <v>10#</v>
      </c>
      <c r="E269" s="108"/>
      <c r="F269" s="108" t="str">
        <f>'[5]存货（  ）抽查盘点表'!G267</f>
        <v>个</v>
      </c>
      <c r="G269" s="111">
        <f>'[5]存货（  ）抽查盘点表'!I267</f>
        <v>9</v>
      </c>
      <c r="H269" s="111">
        <f t="shared" si="16"/>
        <v>2.74444444444444</v>
      </c>
      <c r="I269" s="111">
        <f>'[5]存货（  ）抽查盘点表'!J267</f>
        <v>24.7</v>
      </c>
      <c r="J269" s="115">
        <f>'[5]存货（  ）抽查盘点表'!O267</f>
        <v>9</v>
      </c>
      <c r="K269" s="111">
        <f t="shared" si="17"/>
        <v>1.372222</v>
      </c>
      <c r="L269" s="115">
        <f>'[5]存货（  ）抽查盘点表'!Z267</f>
        <v>12.349998</v>
      </c>
      <c r="M269" s="116">
        <f t="shared" si="18"/>
        <v>-12.350002</v>
      </c>
      <c r="N269" s="117">
        <f t="shared" si="19"/>
        <v>-0.50000008097166</v>
      </c>
      <c r="O269" s="118"/>
    </row>
    <row r="270" s="105" customFormat="1" ht="16.5" customHeight="1" spans="1:15">
      <c r="A270" s="108">
        <f>'[5]存货（  ）抽查盘点表'!A268</f>
        <v>263</v>
      </c>
      <c r="B270" s="109" t="str">
        <f>'[5]存货（  ）抽查盘点表'!B268</f>
        <v>07140024</v>
      </c>
      <c r="C270" s="108" t="str">
        <f>'[5]存货（  ）抽查盘点表'!D268</f>
        <v>切割机开关</v>
      </c>
      <c r="D270" s="110"/>
      <c r="E270" s="108"/>
      <c r="F270" s="108" t="str">
        <f>'[5]存货（  ）抽查盘点表'!G268</f>
        <v>个</v>
      </c>
      <c r="G270" s="111">
        <f>'[5]存货（  ）抽查盘点表'!I268</f>
        <v>2</v>
      </c>
      <c r="H270" s="111">
        <f t="shared" si="16"/>
        <v>12.07</v>
      </c>
      <c r="I270" s="111">
        <f>'[5]存货（  ）抽查盘点表'!J268</f>
        <v>24.14</v>
      </c>
      <c r="J270" s="115">
        <f>'[5]存货（  ）抽查盘点表'!O268</f>
        <v>0</v>
      </c>
      <c r="K270" s="111">
        <f t="shared" si="17"/>
        <v>0</v>
      </c>
      <c r="L270" s="115">
        <f>'[5]存货（  ）抽查盘点表'!Z268</f>
        <v>0</v>
      </c>
      <c r="M270" s="116">
        <f t="shared" si="18"/>
        <v>-24.14</v>
      </c>
      <c r="N270" s="117">
        <f t="shared" si="19"/>
        <v>-1</v>
      </c>
      <c r="O270" s="118"/>
    </row>
    <row r="271" s="105" customFormat="1" ht="16.5" customHeight="1" spans="1:15">
      <c r="A271" s="108">
        <f>'[5]存货（  ）抽查盘点表'!A269</f>
        <v>264</v>
      </c>
      <c r="B271" s="109" t="str">
        <f>'[5]存货（  ）抽查盘点表'!B269</f>
        <v>07140043</v>
      </c>
      <c r="C271" s="108" t="str">
        <f>'[5]存货（  ）抽查盘点表'!D269</f>
        <v>割枪</v>
      </c>
      <c r="D271" s="110"/>
      <c r="E271" s="108"/>
      <c r="F271" s="108" t="str">
        <f>'[5]存货（  ）抽查盘点表'!G269</f>
        <v>把</v>
      </c>
      <c r="G271" s="111">
        <f>'[5]存货（  ）抽查盘点表'!I269</f>
        <v>23</v>
      </c>
      <c r="H271" s="111">
        <f t="shared" si="16"/>
        <v>101.77</v>
      </c>
      <c r="I271" s="111">
        <f>'[5]存货（  ）抽查盘点表'!J269</f>
        <v>2340.71</v>
      </c>
      <c r="J271" s="115">
        <f>'[5]存货（  ）抽查盘点表'!O269</f>
        <v>23</v>
      </c>
      <c r="K271" s="111">
        <f t="shared" si="17"/>
        <v>50.885</v>
      </c>
      <c r="L271" s="115">
        <f>'[5]存货（  ）抽查盘点表'!Z269</f>
        <v>1170.355</v>
      </c>
      <c r="M271" s="116">
        <f t="shared" si="18"/>
        <v>-1170.355</v>
      </c>
      <c r="N271" s="117">
        <f t="shared" si="19"/>
        <v>-0.5</v>
      </c>
      <c r="O271" s="118"/>
    </row>
    <row r="272" s="105" customFormat="1" ht="16.5" customHeight="1" spans="1:15">
      <c r="A272" s="108">
        <f>'[5]存货（  ）抽查盘点表'!A270</f>
        <v>265</v>
      </c>
      <c r="B272" s="109" t="str">
        <f>'[5]存货（  ）抽查盘点表'!B270</f>
        <v>07140098</v>
      </c>
      <c r="C272" s="108" t="str">
        <f>'[5]存货（  ）抽查盘点表'!D270</f>
        <v>连轴器</v>
      </c>
      <c r="D272" s="110" t="str">
        <f>'[5]存货（  ）抽查盘点表'!E270</f>
        <v>5T</v>
      </c>
      <c r="E272" s="108"/>
      <c r="F272" s="108" t="str">
        <f>'[5]存货（  ）抽查盘点表'!G270</f>
        <v>个</v>
      </c>
      <c r="G272" s="111">
        <f>'[5]存货（  ）抽查盘点表'!I270</f>
        <v>2</v>
      </c>
      <c r="H272" s="111">
        <f t="shared" si="16"/>
        <v>159.29</v>
      </c>
      <c r="I272" s="111">
        <f>'[5]存货（  ）抽查盘点表'!J270</f>
        <v>318.58</v>
      </c>
      <c r="J272" s="115">
        <f>'[5]存货（  ）抽查盘点表'!O270</f>
        <v>2</v>
      </c>
      <c r="K272" s="111">
        <f t="shared" si="17"/>
        <v>79.645</v>
      </c>
      <c r="L272" s="115">
        <f>'[5]存货（  ）抽查盘点表'!Z270</f>
        <v>159.29</v>
      </c>
      <c r="M272" s="116">
        <f t="shared" si="18"/>
        <v>-159.29</v>
      </c>
      <c r="N272" s="117">
        <f t="shared" si="19"/>
        <v>-0.5</v>
      </c>
      <c r="O272" s="118"/>
    </row>
    <row r="273" s="105" customFormat="1" ht="16.5" customHeight="1" spans="1:15">
      <c r="A273" s="108">
        <f>'[5]存货（  ）抽查盘点表'!A271</f>
        <v>266</v>
      </c>
      <c r="B273" s="109" t="str">
        <f>'[5]存货（  ）抽查盘点表'!B271</f>
        <v>07140099</v>
      </c>
      <c r="C273" s="108" t="str">
        <f>'[5]存货（  ）抽查盘点表'!D271</f>
        <v>连轴器</v>
      </c>
      <c r="D273" s="110" t="str">
        <f>'[5]存货（  ）抽查盘点表'!E271</f>
        <v>10T</v>
      </c>
      <c r="E273" s="108"/>
      <c r="F273" s="108" t="str">
        <f>'[5]存货（  ）抽查盘点表'!G271</f>
        <v>个</v>
      </c>
      <c r="G273" s="111">
        <f>'[5]存货（  ）抽查盘点表'!I271</f>
        <v>2</v>
      </c>
      <c r="H273" s="111">
        <f t="shared" si="16"/>
        <v>229.205</v>
      </c>
      <c r="I273" s="111">
        <f>'[5]存货（  ）抽查盘点表'!J271</f>
        <v>458.41</v>
      </c>
      <c r="J273" s="115">
        <f>'[5]存货（  ）抽查盘点表'!O271</f>
        <v>2</v>
      </c>
      <c r="K273" s="111">
        <f t="shared" si="17"/>
        <v>114.6025</v>
      </c>
      <c r="L273" s="115">
        <f>'[5]存货（  ）抽查盘点表'!Z271</f>
        <v>229.205</v>
      </c>
      <c r="M273" s="116">
        <f t="shared" si="18"/>
        <v>-229.205</v>
      </c>
      <c r="N273" s="117">
        <f t="shared" si="19"/>
        <v>-0.5</v>
      </c>
      <c r="O273" s="118"/>
    </row>
    <row r="274" s="105" customFormat="1" ht="16.5" customHeight="1" spans="1:15">
      <c r="A274" s="108">
        <f>'[5]存货（  ）抽查盘点表'!A272</f>
        <v>267</v>
      </c>
      <c r="B274" s="109" t="str">
        <f>'[5]存货（  ）抽查盘点表'!B272</f>
        <v>07140174</v>
      </c>
      <c r="C274" s="108" t="str">
        <f>'[5]存货（  ）抽查盘点表'!D272</f>
        <v>加工件</v>
      </c>
      <c r="D274" s="110"/>
      <c r="E274" s="108"/>
      <c r="F274" s="108" t="str">
        <f>'[5]存货（  ）抽查盘点表'!G272</f>
        <v>个</v>
      </c>
      <c r="G274" s="111">
        <f>'[5]存货（  ）抽查盘点表'!I272</f>
        <v>10</v>
      </c>
      <c r="H274" s="111">
        <f t="shared" si="16"/>
        <v>120.666</v>
      </c>
      <c r="I274" s="111">
        <f>'[5]存货（  ）抽查盘点表'!J272</f>
        <v>1206.66</v>
      </c>
      <c r="J274" s="115">
        <f>'[5]存货（  ）抽查盘点表'!O272</f>
        <v>10</v>
      </c>
      <c r="K274" s="111">
        <f t="shared" si="17"/>
        <v>60.333</v>
      </c>
      <c r="L274" s="115">
        <f>'[5]存货（  ）抽查盘点表'!Z272</f>
        <v>603.33</v>
      </c>
      <c r="M274" s="116">
        <f t="shared" si="18"/>
        <v>-603.33</v>
      </c>
      <c r="N274" s="117">
        <f t="shared" si="19"/>
        <v>-0.5</v>
      </c>
      <c r="O274" s="118"/>
    </row>
    <row r="275" s="105" customFormat="1" ht="16.5" customHeight="1" spans="1:15">
      <c r="A275" s="108">
        <f>'[5]存货（  ）抽查盘点表'!A273</f>
        <v>268</v>
      </c>
      <c r="B275" s="109" t="str">
        <f>'[5]存货（  ）抽查盘点表'!B273</f>
        <v>07140218</v>
      </c>
      <c r="C275" s="108" t="str">
        <f>'[5]存货（  ）抽查盘点表'!D273</f>
        <v>闸瓦</v>
      </c>
      <c r="D275" s="110"/>
      <c r="E275" s="108"/>
      <c r="F275" s="108" t="str">
        <f>'[5]存货（  ）抽查盘点表'!G273</f>
        <v>付</v>
      </c>
      <c r="G275" s="111">
        <f>'[5]存货（  ）抽查盘点表'!I273</f>
        <v>27</v>
      </c>
      <c r="H275" s="111">
        <f t="shared" si="16"/>
        <v>94.5003703703704</v>
      </c>
      <c r="I275" s="111">
        <f>'[5]存货（  ）抽查盘点表'!J273</f>
        <v>2551.51</v>
      </c>
      <c r="J275" s="115">
        <f>'[5]存货（  ）抽查盘点表'!O273</f>
        <v>27</v>
      </c>
      <c r="K275" s="111">
        <f t="shared" si="17"/>
        <v>47.250185</v>
      </c>
      <c r="L275" s="115">
        <f>'[5]存货（  ）抽查盘点表'!Z273</f>
        <v>1275.754995</v>
      </c>
      <c r="M275" s="116">
        <f t="shared" si="18"/>
        <v>-1275.755005</v>
      </c>
      <c r="N275" s="117">
        <f t="shared" si="19"/>
        <v>-0.500000001959624</v>
      </c>
      <c r="O275" s="118"/>
    </row>
    <row r="276" s="105" customFormat="1" ht="16.5" customHeight="1" spans="1:15">
      <c r="A276" s="108">
        <f>'[5]存货（  ）抽查盘点表'!A274</f>
        <v>269</v>
      </c>
      <c r="B276" s="109" t="str">
        <f>'[5]存货（  ）抽查盘点表'!B274</f>
        <v>07140265</v>
      </c>
      <c r="C276" s="108" t="str">
        <f>'[5]存货（  ）抽查盘点表'!D274</f>
        <v>轮子</v>
      </c>
      <c r="D276" s="110"/>
      <c r="E276" s="108"/>
      <c r="F276" s="108" t="str">
        <f>'[5]存货（  ）抽查盘点表'!G274</f>
        <v>个</v>
      </c>
      <c r="G276" s="111">
        <f>'[5]存货（  ）抽查盘点表'!I274</f>
        <v>8</v>
      </c>
      <c r="H276" s="111">
        <f t="shared" si="16"/>
        <v>11.50375</v>
      </c>
      <c r="I276" s="111">
        <f>'[5]存货（  ）抽查盘点表'!J274</f>
        <v>92.03</v>
      </c>
      <c r="J276" s="115">
        <f>'[5]存货（  ）抽查盘点表'!O274</f>
        <v>0</v>
      </c>
      <c r="K276" s="111">
        <f t="shared" si="17"/>
        <v>0</v>
      </c>
      <c r="L276" s="115">
        <f>'[5]存货（  ）抽查盘点表'!Z274</f>
        <v>0</v>
      </c>
      <c r="M276" s="116">
        <f t="shared" si="18"/>
        <v>-92.03</v>
      </c>
      <c r="N276" s="117">
        <f t="shared" si="19"/>
        <v>-1</v>
      </c>
      <c r="O276" s="118"/>
    </row>
    <row r="277" s="105" customFormat="1" ht="16.5" customHeight="1" spans="1:15">
      <c r="A277" s="108">
        <f>'[5]存货（  ）抽查盘点表'!A275</f>
        <v>270</v>
      </c>
      <c r="B277" s="109" t="str">
        <f>'[5]存货（  ）抽查盘点表'!B275</f>
        <v>07140274</v>
      </c>
      <c r="C277" s="108" t="str">
        <f>'[5]存货（  ）抽查盘点表'!D275</f>
        <v>合金块</v>
      </c>
      <c r="D277" s="110"/>
      <c r="E277" s="108"/>
      <c r="F277" s="108" t="str">
        <f>'[5]存货（  ）抽查盘点表'!G275</f>
        <v>块</v>
      </c>
      <c r="G277" s="111">
        <f>'[5]存货（  ）抽查盘点表'!I275</f>
        <v>7</v>
      </c>
      <c r="H277" s="111">
        <f t="shared" si="16"/>
        <v>82.0728571428571</v>
      </c>
      <c r="I277" s="111">
        <f>'[5]存货（  ）抽查盘点表'!J275</f>
        <v>574.51</v>
      </c>
      <c r="J277" s="115">
        <f>'[5]存货（  ）抽查盘点表'!O275</f>
        <v>0</v>
      </c>
      <c r="K277" s="111">
        <f t="shared" si="17"/>
        <v>0</v>
      </c>
      <c r="L277" s="115">
        <f>'[5]存货（  ）抽查盘点表'!Z275</f>
        <v>0</v>
      </c>
      <c r="M277" s="116">
        <f t="shared" si="18"/>
        <v>-574.51</v>
      </c>
      <c r="N277" s="117">
        <f t="shared" si="19"/>
        <v>-1</v>
      </c>
      <c r="O277" s="118"/>
    </row>
    <row r="278" s="105" customFormat="1" ht="16.5" customHeight="1" spans="1:15">
      <c r="A278" s="108">
        <f>'[5]存货（  ）抽查盘点表'!A276</f>
        <v>271</v>
      </c>
      <c r="B278" s="109" t="str">
        <f>'[5]存货（  ）抽查盘点表'!B276</f>
        <v>07140326</v>
      </c>
      <c r="C278" s="108" t="str">
        <f>'[5]存货（  ）抽查盘点表'!D276</f>
        <v>电焊机开关(转换开关)</v>
      </c>
      <c r="D278" s="110"/>
      <c r="E278" s="108"/>
      <c r="F278" s="108" t="str">
        <f>'[5]存货（  ）抽查盘点表'!G276</f>
        <v>个</v>
      </c>
      <c r="G278" s="111">
        <f>'[5]存货（  ）抽查盘点表'!I276</f>
        <v>2</v>
      </c>
      <c r="H278" s="111">
        <f t="shared" si="16"/>
        <v>4.275</v>
      </c>
      <c r="I278" s="111">
        <f>'[5]存货（  ）抽查盘点表'!J276</f>
        <v>8.55</v>
      </c>
      <c r="J278" s="115">
        <f>'[5]存货（  ）抽查盘点表'!O276</f>
        <v>2</v>
      </c>
      <c r="K278" s="111">
        <f t="shared" si="17"/>
        <v>2.1375</v>
      </c>
      <c r="L278" s="115">
        <f>'[5]存货（  ）抽查盘点表'!Z276</f>
        <v>4.275</v>
      </c>
      <c r="M278" s="116">
        <f t="shared" si="18"/>
        <v>-4.275</v>
      </c>
      <c r="N278" s="117">
        <f t="shared" si="19"/>
        <v>-0.5</v>
      </c>
      <c r="O278" s="118"/>
    </row>
    <row r="279" s="105" customFormat="1" ht="16.5" customHeight="1" spans="1:15">
      <c r="A279" s="108">
        <f>'[5]存货（  ）抽查盘点表'!A277</f>
        <v>272</v>
      </c>
      <c r="B279" s="109" t="str">
        <f>'[5]存货（  ）抽查盘点表'!B277</f>
        <v>07140373</v>
      </c>
      <c r="C279" s="108" t="str">
        <f>'[5]存货（  ）抽查盘点表'!D277</f>
        <v>交流接触器5011</v>
      </c>
      <c r="D279" s="110"/>
      <c r="E279" s="108"/>
      <c r="F279" s="108" t="str">
        <f>'[5]存货（  ）抽查盘点表'!G277</f>
        <v>个</v>
      </c>
      <c r="G279" s="111">
        <f>'[5]存货（  ）抽查盘点表'!I277</f>
        <v>9</v>
      </c>
      <c r="H279" s="111">
        <f t="shared" si="16"/>
        <v>118.141111111111</v>
      </c>
      <c r="I279" s="111">
        <f>'[5]存货（  ）抽查盘点表'!J277</f>
        <v>1063.27</v>
      </c>
      <c r="J279" s="115">
        <f>'[5]存货（  ）抽查盘点表'!O277</f>
        <v>9</v>
      </c>
      <c r="K279" s="111">
        <f t="shared" si="17"/>
        <v>59.0705555</v>
      </c>
      <c r="L279" s="115">
        <f>'[5]存货（  ）抽查盘点表'!Z277</f>
        <v>531.6349995</v>
      </c>
      <c r="M279" s="116">
        <f t="shared" si="18"/>
        <v>-531.6350005</v>
      </c>
      <c r="N279" s="117">
        <f t="shared" si="19"/>
        <v>-0.500000000470247</v>
      </c>
      <c r="O279" s="118"/>
    </row>
    <row r="280" s="105" customFormat="1" ht="16.5" customHeight="1" spans="1:15">
      <c r="A280" s="108">
        <f>'[5]存货（  ）抽查盘点表'!A278</f>
        <v>273</v>
      </c>
      <c r="B280" s="109" t="str">
        <f>'[5]存货（  ）抽查盘点表'!B278</f>
        <v>07140387</v>
      </c>
      <c r="C280" s="108" t="str">
        <f>'[5]存货（  ）抽查盘点表'!D278</f>
        <v>交流接触器CJ20-160A</v>
      </c>
      <c r="D280" s="110"/>
      <c r="E280" s="108"/>
      <c r="F280" s="108" t="str">
        <f>'[5]存货（  ）抽查盘点表'!G278</f>
        <v>个</v>
      </c>
      <c r="G280" s="111">
        <f>'[5]存货（  ）抽查盘点表'!I278</f>
        <v>2</v>
      </c>
      <c r="H280" s="111">
        <f t="shared" si="16"/>
        <v>620.335</v>
      </c>
      <c r="I280" s="111">
        <f>'[5]存货（  ）抽查盘点表'!J278</f>
        <v>1240.67</v>
      </c>
      <c r="J280" s="115">
        <f>'[5]存货（  ）抽查盘点表'!O278</f>
        <v>1</v>
      </c>
      <c r="K280" s="111">
        <f t="shared" si="17"/>
        <v>310.1675</v>
      </c>
      <c r="L280" s="115">
        <f>'[5]存货（  ）抽查盘点表'!Z278</f>
        <v>310.1675</v>
      </c>
      <c r="M280" s="116">
        <f t="shared" si="18"/>
        <v>-930.5025</v>
      </c>
      <c r="N280" s="117">
        <f t="shared" si="19"/>
        <v>-0.75</v>
      </c>
      <c r="O280" s="118"/>
    </row>
    <row r="281" s="105" customFormat="1" ht="16.5" customHeight="1" spans="1:15">
      <c r="A281" s="108">
        <f>'[5]存货（  ）抽查盘点表'!A279</f>
        <v>274</v>
      </c>
      <c r="B281" s="109" t="str">
        <f>'[5]存货（  ）抽查盘点表'!B279</f>
        <v>07140535</v>
      </c>
      <c r="C281" s="108" t="str">
        <f>'[5]存货（  ）抽查盘点表'!D279</f>
        <v>电磨机</v>
      </c>
      <c r="D281" s="110"/>
      <c r="E281" s="108"/>
      <c r="F281" s="108" t="str">
        <f>'[5]存货（  ）抽查盘点表'!G279</f>
        <v>台</v>
      </c>
      <c r="G281" s="111">
        <f>'[5]存货（  ）抽查盘点表'!I279</f>
        <v>1</v>
      </c>
      <c r="H281" s="111">
        <f t="shared" si="16"/>
        <v>168.14</v>
      </c>
      <c r="I281" s="111">
        <f>'[5]存货（  ）抽查盘点表'!J279</f>
        <v>168.14</v>
      </c>
      <c r="J281" s="115">
        <f>'[5]存货（  ）抽查盘点表'!O279</f>
        <v>1</v>
      </c>
      <c r="K281" s="111">
        <f t="shared" si="17"/>
        <v>84.07</v>
      </c>
      <c r="L281" s="115">
        <f>'[5]存货（  ）抽查盘点表'!Z279</f>
        <v>84.07</v>
      </c>
      <c r="M281" s="116">
        <f t="shared" si="18"/>
        <v>-84.07</v>
      </c>
      <c r="N281" s="117">
        <f t="shared" si="19"/>
        <v>-0.5</v>
      </c>
      <c r="O281" s="118"/>
    </row>
    <row r="282" s="105" customFormat="1" ht="16.5" customHeight="1" spans="1:15">
      <c r="A282" s="108">
        <f>'[5]存货（  ）抽查盘点表'!A280</f>
        <v>275</v>
      </c>
      <c r="B282" s="109" t="str">
        <f>'[5]存货（  ）抽查盘点表'!B280</f>
        <v>07140609</v>
      </c>
      <c r="C282" s="108" t="str">
        <f>'[5]存货（  ）抽查盘点表'!D280</f>
        <v>气缸接头</v>
      </c>
      <c r="D282" s="110" t="str">
        <f>'[5]存货（  ）抽查盘点表'!E280</f>
        <v>M18</v>
      </c>
      <c r="E282" s="108"/>
      <c r="F282" s="108" t="str">
        <f>'[5]存货（  ）抽查盘点表'!G280</f>
        <v>个</v>
      </c>
      <c r="G282" s="111">
        <f>'[5]存货（  ）抽查盘点表'!I280</f>
        <v>2</v>
      </c>
      <c r="H282" s="111">
        <f t="shared" si="16"/>
        <v>10.345</v>
      </c>
      <c r="I282" s="111">
        <f>'[5]存货（  ）抽查盘点表'!J280</f>
        <v>20.69</v>
      </c>
      <c r="J282" s="115">
        <f>'[5]存货（  ）抽查盘点表'!O280</f>
        <v>0</v>
      </c>
      <c r="K282" s="111">
        <f t="shared" si="17"/>
        <v>0</v>
      </c>
      <c r="L282" s="115">
        <f>'[5]存货（  ）抽查盘点表'!Z280</f>
        <v>0</v>
      </c>
      <c r="M282" s="116">
        <f t="shared" si="18"/>
        <v>-20.69</v>
      </c>
      <c r="N282" s="117">
        <f t="shared" si="19"/>
        <v>-1</v>
      </c>
      <c r="O282" s="118"/>
    </row>
    <row r="283" s="105" customFormat="1" ht="16.5" customHeight="1" spans="1:15">
      <c r="A283" s="108">
        <f>'[5]存货（  ）抽查盘点表'!A281</f>
        <v>276</v>
      </c>
      <c r="B283" s="109" t="str">
        <f>'[5]存货（  ）抽查盘点表'!B281</f>
        <v>07140621</v>
      </c>
      <c r="C283" s="108" t="str">
        <f>'[5]存货（  ）抽查盘点表'!D281</f>
        <v>水泵</v>
      </c>
      <c r="D283" s="110"/>
      <c r="E283" s="108"/>
      <c r="F283" s="108" t="str">
        <f>'[5]存货（  ）抽查盘点表'!G281</f>
        <v>台</v>
      </c>
      <c r="G283" s="111">
        <f>'[5]存货（  ）抽查盘点表'!I281</f>
        <v>3</v>
      </c>
      <c r="H283" s="111">
        <f t="shared" si="16"/>
        <v>1298.71</v>
      </c>
      <c r="I283" s="111">
        <f>'[5]存货（  ）抽查盘点表'!J281</f>
        <v>3896.13</v>
      </c>
      <c r="J283" s="115">
        <f>'[5]存货（  ）抽查盘点表'!O281</f>
        <v>1</v>
      </c>
      <c r="K283" s="111">
        <f t="shared" si="17"/>
        <v>649.355</v>
      </c>
      <c r="L283" s="115">
        <f>'[5]存货（  ）抽查盘点表'!Z281</f>
        <v>649.355</v>
      </c>
      <c r="M283" s="116">
        <f t="shared" si="18"/>
        <v>-3246.775</v>
      </c>
      <c r="N283" s="117">
        <f t="shared" si="19"/>
        <v>-0.833333333333333</v>
      </c>
      <c r="O283" s="118"/>
    </row>
    <row r="284" s="105" customFormat="1" ht="16.5" customHeight="1" spans="1:15">
      <c r="A284" s="108">
        <f>'[5]存货（  ）抽查盘点表'!A282</f>
        <v>277</v>
      </c>
      <c r="B284" s="109" t="str">
        <f>'[5]存货（  ）抽查盘点表'!B282</f>
        <v>07140637</v>
      </c>
      <c r="C284" s="108" t="str">
        <f>'[5]存货（  ）抽查盘点表'!D282</f>
        <v>限位拉杆</v>
      </c>
      <c r="D284" s="110" t="str">
        <f>'[5]存货（  ）抽查盘点表'!E282</f>
        <v>5TON</v>
      </c>
      <c r="E284" s="108"/>
      <c r="F284" s="108" t="str">
        <f>'[5]存货（  ）抽查盘点表'!G282</f>
        <v>个</v>
      </c>
      <c r="G284" s="111">
        <f>'[5]存货（  ）抽查盘点表'!I282</f>
        <v>4</v>
      </c>
      <c r="H284" s="111">
        <f t="shared" si="16"/>
        <v>49.5575</v>
      </c>
      <c r="I284" s="111">
        <f>'[5]存货（  ）抽查盘点表'!J282</f>
        <v>198.23</v>
      </c>
      <c r="J284" s="115">
        <f>'[5]存货（  ）抽查盘点表'!O282</f>
        <v>4</v>
      </c>
      <c r="K284" s="111">
        <f t="shared" si="17"/>
        <v>24.77875</v>
      </c>
      <c r="L284" s="115">
        <f>'[5]存货（  ）抽查盘点表'!Z282</f>
        <v>99.115</v>
      </c>
      <c r="M284" s="116">
        <f t="shared" si="18"/>
        <v>-99.115</v>
      </c>
      <c r="N284" s="117">
        <f t="shared" si="19"/>
        <v>-0.5</v>
      </c>
      <c r="O284" s="118"/>
    </row>
    <row r="285" s="105" customFormat="1" ht="16.5" customHeight="1" spans="1:15">
      <c r="A285" s="108">
        <f>'[5]存货（  ）抽查盘点表'!A283</f>
        <v>278</v>
      </c>
      <c r="B285" s="109" t="str">
        <f>'[5]存货（  ）抽查盘点表'!B283</f>
        <v>07140643</v>
      </c>
      <c r="C285" s="108" t="str">
        <f>'[5]存货（  ）抽查盘点表'!D283</f>
        <v>行车遥控器</v>
      </c>
      <c r="D285" s="110" t="str">
        <f>'[5]存货（  ）抽查盘点表'!E283</f>
        <v>F21-E1B</v>
      </c>
      <c r="E285" s="108"/>
      <c r="F285" s="108" t="str">
        <f>'[5]存货（  ）抽查盘点表'!G283</f>
        <v>台</v>
      </c>
      <c r="G285" s="111">
        <f>'[5]存货（  ）抽查盘点表'!I283</f>
        <v>0</v>
      </c>
      <c r="H285" s="111">
        <f t="shared" si="16"/>
        <v>0</v>
      </c>
      <c r="I285" s="111">
        <f>'[5]存货（  ）抽查盘点表'!J283</f>
        <v>63.17</v>
      </c>
      <c r="J285" s="115">
        <f>'[5]存货（  ）抽查盘点表'!O283</f>
        <v>0</v>
      </c>
      <c r="K285" s="111">
        <f t="shared" si="17"/>
        <v>0</v>
      </c>
      <c r="L285" s="115">
        <f>'[5]存货（  ）抽查盘点表'!Z283</f>
        <v>0</v>
      </c>
      <c r="M285" s="116">
        <f t="shared" si="18"/>
        <v>-63.17</v>
      </c>
      <c r="N285" s="117">
        <f t="shared" si="19"/>
        <v>-1</v>
      </c>
      <c r="O285" s="118"/>
    </row>
    <row r="286" s="105" customFormat="1" ht="16.5" customHeight="1" spans="1:15">
      <c r="A286" s="108">
        <f>'[5]存货（  ）抽查盘点表'!A284</f>
        <v>279</v>
      </c>
      <c r="B286" s="109" t="str">
        <f>'[5]存货（  ）抽查盘点表'!B284</f>
        <v>07140688</v>
      </c>
      <c r="C286" s="108" t="str">
        <f>'[5]存货（  ）抽查盘点表'!D284</f>
        <v>接触器</v>
      </c>
      <c r="D286" s="110" t="str">
        <f>'[5]存货（  ）抽查盘点表'!E284</f>
        <v>CJX1 3201  36V</v>
      </c>
      <c r="E286" s="108"/>
      <c r="F286" s="108" t="str">
        <f>'[5]存货（  ）抽查盘点表'!G284</f>
        <v>个</v>
      </c>
      <c r="G286" s="111">
        <f>'[5]存货（  ）抽查盘点表'!I284</f>
        <v>4</v>
      </c>
      <c r="H286" s="111">
        <f t="shared" si="16"/>
        <v>92.43</v>
      </c>
      <c r="I286" s="111">
        <f>'[5]存货（  ）抽查盘点表'!J284</f>
        <v>369.72</v>
      </c>
      <c r="J286" s="115">
        <f>'[5]存货（  ）抽查盘点表'!O284</f>
        <v>4</v>
      </c>
      <c r="K286" s="111">
        <f t="shared" si="17"/>
        <v>46.215</v>
      </c>
      <c r="L286" s="115">
        <f>'[5]存货（  ）抽查盘点表'!Z284</f>
        <v>184.86</v>
      </c>
      <c r="M286" s="116">
        <f t="shared" si="18"/>
        <v>-184.86</v>
      </c>
      <c r="N286" s="117">
        <f t="shared" si="19"/>
        <v>-0.5</v>
      </c>
      <c r="O286" s="118"/>
    </row>
    <row r="287" s="105" customFormat="1" ht="16.5" customHeight="1" spans="1:15">
      <c r="A287" s="108">
        <f>'[5]存货（  ）抽查盘点表'!A285</f>
        <v>280</v>
      </c>
      <c r="B287" s="109" t="str">
        <f>'[5]存货（  ）抽查盘点表'!B285</f>
        <v>07140691</v>
      </c>
      <c r="C287" s="108" t="str">
        <f>'[5]存货（  ）抽查盘点表'!D285</f>
        <v>接触器</v>
      </c>
      <c r="D287" s="110" t="str">
        <f>'[5]存货（  ）抽查盘点表'!E285</f>
        <v>GSC1-1801</v>
      </c>
      <c r="E287" s="108"/>
      <c r="F287" s="108" t="str">
        <f>'[5]存货（  ）抽查盘点表'!G285</f>
        <v>个</v>
      </c>
      <c r="G287" s="111">
        <f>'[5]存货（  ）抽查盘点表'!I285</f>
        <v>5</v>
      </c>
      <c r="H287" s="111">
        <f t="shared" si="16"/>
        <v>46.018</v>
      </c>
      <c r="I287" s="111">
        <f>'[5]存货（  ）抽查盘点表'!J285</f>
        <v>230.09</v>
      </c>
      <c r="J287" s="115">
        <f>'[5]存货（  ）抽查盘点表'!O285</f>
        <v>4</v>
      </c>
      <c r="K287" s="111">
        <f t="shared" si="17"/>
        <v>23.009</v>
      </c>
      <c r="L287" s="115">
        <f>'[5]存货（  ）抽查盘点表'!Z285</f>
        <v>92.036</v>
      </c>
      <c r="M287" s="116">
        <f t="shared" si="18"/>
        <v>-138.054</v>
      </c>
      <c r="N287" s="117">
        <f t="shared" si="19"/>
        <v>-0.6</v>
      </c>
      <c r="O287" s="118"/>
    </row>
    <row r="288" s="105" customFormat="1" ht="16.5" customHeight="1" spans="1:15">
      <c r="A288" s="108">
        <f>'[5]存货（  ）抽查盘点表'!A286</f>
        <v>281</v>
      </c>
      <c r="B288" s="109" t="str">
        <f>'[5]存货（  ）抽查盘点表'!B286</f>
        <v>07140729</v>
      </c>
      <c r="C288" s="108" t="str">
        <f>'[5]存货（  ）抽查盘点表'!D286</f>
        <v>打包扣</v>
      </c>
      <c r="D288" s="110" t="str">
        <f>'[5]存货（  ）抽查盘点表'!E286</f>
        <v>个</v>
      </c>
      <c r="E288" s="108"/>
      <c r="F288" s="108" t="str">
        <f>'[5]存货（  ）抽查盘点表'!G286</f>
        <v>个</v>
      </c>
      <c r="G288" s="111">
        <f>'[5]存货（  ）抽查盘点表'!I286</f>
        <v>758</v>
      </c>
      <c r="H288" s="111">
        <f t="shared" si="16"/>
        <v>0.431569920844327</v>
      </c>
      <c r="I288" s="111">
        <f>'[5]存货（  ）抽查盘点表'!J286</f>
        <v>327.13</v>
      </c>
      <c r="J288" s="115">
        <f>'[5]存货（  ）抽查盘点表'!O286</f>
        <v>758</v>
      </c>
      <c r="K288" s="111">
        <f t="shared" si="17"/>
        <v>0.215785</v>
      </c>
      <c r="L288" s="115">
        <f>'[5]存货（  ）抽查盘点表'!Z286</f>
        <v>163.56503</v>
      </c>
      <c r="M288" s="116">
        <f t="shared" si="18"/>
        <v>-163.56497</v>
      </c>
      <c r="N288" s="117">
        <f t="shared" si="19"/>
        <v>-0.499999908293339</v>
      </c>
      <c r="O288" s="118"/>
    </row>
    <row r="289" s="105" customFormat="1" ht="16.5" customHeight="1" spans="1:15">
      <c r="A289" s="108">
        <f>'[5]存货（  ）抽查盘点表'!A287</f>
        <v>282</v>
      </c>
      <c r="B289" s="109" t="str">
        <f>'[5]存货（  ）抽查盘点表'!B287</f>
        <v>07140730</v>
      </c>
      <c r="C289" s="108" t="str">
        <f>'[5]存货（  ）抽查盘点表'!D287</f>
        <v>吊链</v>
      </c>
      <c r="D289" s="110" t="str">
        <f>'[5]存货（  ）抽查盘点表'!E287</f>
        <v>3T</v>
      </c>
      <c r="E289" s="108"/>
      <c r="F289" s="108" t="str">
        <f>'[5]存货（  ）抽查盘点表'!G287</f>
        <v>个</v>
      </c>
      <c r="G289" s="111">
        <f>'[5]存货（  ）抽查盘点表'!I287</f>
        <v>2</v>
      </c>
      <c r="H289" s="111">
        <f t="shared" si="16"/>
        <v>658.405</v>
      </c>
      <c r="I289" s="111">
        <f>'[5]存货（  ）抽查盘点表'!J287</f>
        <v>1316.81</v>
      </c>
      <c r="J289" s="115">
        <f>'[5]存货（  ）抽查盘点表'!O287</f>
        <v>2</v>
      </c>
      <c r="K289" s="111">
        <f t="shared" si="17"/>
        <v>329.2025</v>
      </c>
      <c r="L289" s="115">
        <f>'[5]存货（  ）抽查盘点表'!Z287</f>
        <v>658.405</v>
      </c>
      <c r="M289" s="116">
        <f t="shared" si="18"/>
        <v>-658.405</v>
      </c>
      <c r="N289" s="117">
        <f t="shared" si="19"/>
        <v>-0.5</v>
      </c>
      <c r="O289" s="118"/>
    </row>
    <row r="290" s="105" customFormat="1" ht="16.5" customHeight="1" spans="1:15">
      <c r="A290" s="108">
        <f>'[5]存货（  ）抽查盘点表'!A288</f>
        <v>283</v>
      </c>
      <c r="B290" s="109" t="str">
        <f>'[5]存货（  ）抽查盘点表'!B288</f>
        <v>07140749</v>
      </c>
      <c r="C290" s="108" t="str">
        <f>'[5]存货（  ）抽查盘点表'!D288</f>
        <v>锁</v>
      </c>
      <c r="D290" s="110"/>
      <c r="E290" s="108"/>
      <c r="F290" s="108" t="str">
        <f>'[5]存货（  ）抽查盘点表'!G288</f>
        <v>把</v>
      </c>
      <c r="G290" s="111">
        <f>'[5]存货（  ）抽查盘点表'!I288</f>
        <v>13</v>
      </c>
      <c r="H290" s="111">
        <f t="shared" si="16"/>
        <v>8.88461538461539</v>
      </c>
      <c r="I290" s="111">
        <f>'[5]存货（  ）抽查盘点表'!J288</f>
        <v>115.5</v>
      </c>
      <c r="J290" s="115">
        <f>'[5]存货（  ）抽查盘点表'!O288</f>
        <v>13</v>
      </c>
      <c r="K290" s="111">
        <f t="shared" si="17"/>
        <v>4.4423075</v>
      </c>
      <c r="L290" s="115">
        <f>'[5]存货（  ）抽查盘点表'!Z288</f>
        <v>57.7499975</v>
      </c>
      <c r="M290" s="116">
        <f t="shared" si="18"/>
        <v>-57.7500025</v>
      </c>
      <c r="N290" s="117">
        <f t="shared" si="19"/>
        <v>-0.500000021645022</v>
      </c>
      <c r="O290" s="118"/>
    </row>
    <row r="291" s="105" customFormat="1" ht="16.5" customHeight="1" spans="1:15">
      <c r="A291" s="108">
        <f>'[5]存货（  ）抽查盘点表'!A289</f>
        <v>284</v>
      </c>
      <c r="B291" s="109" t="str">
        <f>'[5]存货（  ）抽查盘点表'!B289</f>
        <v>07140753</v>
      </c>
      <c r="C291" s="108" t="str">
        <f>'[5]存货（  ）抽查盘点表'!D289</f>
        <v>锥柄钻头</v>
      </c>
      <c r="D291" s="110" t="str">
        <f>'[5]存货（  ）抽查盘点表'!E289</f>
        <v>38</v>
      </c>
      <c r="E291" s="108"/>
      <c r="F291" s="108" t="str">
        <f>'[5]存货（  ）抽查盘点表'!G289</f>
        <v>支</v>
      </c>
      <c r="G291" s="111">
        <f>'[5]存货（  ）抽查盘点表'!I289</f>
        <v>1</v>
      </c>
      <c r="H291" s="111">
        <f t="shared" si="16"/>
        <v>149</v>
      </c>
      <c r="I291" s="111">
        <f>'[5]存货（  ）抽查盘点表'!J289</f>
        <v>149</v>
      </c>
      <c r="J291" s="115">
        <f>'[5]存货（  ）抽查盘点表'!O289</f>
        <v>1</v>
      </c>
      <c r="K291" s="111">
        <f t="shared" si="17"/>
        <v>74.5</v>
      </c>
      <c r="L291" s="115">
        <f>'[5]存货（  ）抽查盘点表'!Z289</f>
        <v>74.5</v>
      </c>
      <c r="M291" s="116">
        <f t="shared" si="18"/>
        <v>-74.5</v>
      </c>
      <c r="N291" s="117">
        <f t="shared" si="19"/>
        <v>-0.5</v>
      </c>
      <c r="O291" s="118"/>
    </row>
    <row r="292" s="105" customFormat="1" ht="16.5" customHeight="1" spans="1:15">
      <c r="A292" s="108">
        <f>'[5]存货（  ）抽查盘点表'!A290</f>
        <v>285</v>
      </c>
      <c r="B292" s="109" t="str">
        <f>'[5]存货（  ）抽查盘点表'!B290</f>
        <v>07141052</v>
      </c>
      <c r="C292" s="108" t="str">
        <f>'[5]存货（  ）抽查盘点表'!D290</f>
        <v>吊环</v>
      </c>
      <c r="D292" s="110" t="str">
        <f>'[5]存货（  ）抽查盘点表'!E290</f>
        <v>12*50</v>
      </c>
      <c r="E292" s="108"/>
      <c r="F292" s="108" t="str">
        <f>'[5]存货（  ）抽查盘点表'!G290</f>
        <v>个</v>
      </c>
      <c r="G292" s="111">
        <f>'[5]存货（  ）抽查盘点表'!I290</f>
        <v>9</v>
      </c>
      <c r="H292" s="111">
        <f t="shared" si="16"/>
        <v>3.26555555555556</v>
      </c>
      <c r="I292" s="111">
        <f>'[5]存货（  ）抽查盘点表'!J290</f>
        <v>29.39</v>
      </c>
      <c r="J292" s="115">
        <f>'[5]存货（  ）抽查盘点表'!O290</f>
        <v>9</v>
      </c>
      <c r="K292" s="111">
        <f t="shared" si="17"/>
        <v>1.632778</v>
      </c>
      <c r="L292" s="115">
        <f>'[5]存货（  ）抽查盘点表'!Z290</f>
        <v>14.695002</v>
      </c>
      <c r="M292" s="116">
        <f t="shared" si="18"/>
        <v>-14.694998</v>
      </c>
      <c r="N292" s="117">
        <f t="shared" si="19"/>
        <v>-0.499999931949643</v>
      </c>
      <c r="O292" s="118"/>
    </row>
    <row r="293" s="105" customFormat="1" ht="16.5" customHeight="1" spans="1:15">
      <c r="A293" s="108">
        <f>'[5]存货（  ）抽查盘点表'!A291</f>
        <v>286</v>
      </c>
      <c r="B293" s="109" t="str">
        <f>'[5]存货（  ）抽查盘点表'!B291</f>
        <v>07141087</v>
      </c>
      <c r="C293" s="108" t="str">
        <f>'[5]存货（  ）抽查盘点表'!D291</f>
        <v>定向轮</v>
      </c>
      <c r="D293" s="110" t="str">
        <f>'[5]存货（  ）抽查盘点表'!E291</f>
        <v>重型8寸</v>
      </c>
      <c r="E293" s="108"/>
      <c r="F293" s="108" t="str">
        <f>'[5]存货（  ）抽查盘点表'!G291</f>
        <v>件</v>
      </c>
      <c r="G293" s="111">
        <f>'[5]存货（  ）抽查盘点表'!I291</f>
        <v>6</v>
      </c>
      <c r="H293" s="111">
        <f t="shared" si="16"/>
        <v>10.1466666666667</v>
      </c>
      <c r="I293" s="111">
        <f>'[5]存货（  ）抽查盘点表'!J291</f>
        <v>60.88</v>
      </c>
      <c r="J293" s="115">
        <f>'[5]存货（  ）抽查盘点表'!O291</f>
        <v>0</v>
      </c>
      <c r="K293" s="111">
        <f t="shared" si="17"/>
        <v>0</v>
      </c>
      <c r="L293" s="115">
        <f>'[5]存货（  ）抽查盘点表'!Z291</f>
        <v>0</v>
      </c>
      <c r="M293" s="116">
        <f t="shared" si="18"/>
        <v>-60.88</v>
      </c>
      <c r="N293" s="117">
        <f t="shared" si="19"/>
        <v>-1</v>
      </c>
      <c r="O293" s="118"/>
    </row>
    <row r="294" s="105" customFormat="1" ht="16.5" customHeight="1" spans="1:15">
      <c r="A294" s="108">
        <f>'[5]存货（  ）抽查盘点表'!A292</f>
        <v>287</v>
      </c>
      <c r="B294" s="109" t="str">
        <f>'[5]存货（  ）抽查盘点表'!B292</f>
        <v>07141118</v>
      </c>
      <c r="C294" s="108" t="str">
        <f>'[5]存货（  ）抽查盘点表'!D292</f>
        <v>附件</v>
      </c>
      <c r="D294" s="110"/>
      <c r="E294" s="108"/>
      <c r="F294" s="108" t="str">
        <f>'[5]存货（  ）抽查盘点表'!G292</f>
        <v>套</v>
      </c>
      <c r="G294" s="111">
        <f>'[5]存货（  ）抽查盘点表'!I292</f>
        <v>6</v>
      </c>
      <c r="H294" s="111">
        <f t="shared" si="16"/>
        <v>7488.85</v>
      </c>
      <c r="I294" s="111">
        <f>'[5]存货（  ）抽查盘点表'!J292</f>
        <v>44933.1</v>
      </c>
      <c r="J294" s="115">
        <f>'[5]存货（  ）抽查盘点表'!O292</f>
        <v>6</v>
      </c>
      <c r="K294" s="111">
        <f t="shared" si="17"/>
        <v>3744.425</v>
      </c>
      <c r="L294" s="115">
        <f>'[5]存货（  ）抽查盘点表'!Z292</f>
        <v>22466.55</v>
      </c>
      <c r="M294" s="116">
        <f t="shared" si="18"/>
        <v>-22466.55</v>
      </c>
      <c r="N294" s="117">
        <f t="shared" si="19"/>
        <v>-0.5</v>
      </c>
      <c r="O294" s="118"/>
    </row>
    <row r="295" s="105" customFormat="1" ht="16.5" customHeight="1" spans="1:15">
      <c r="A295" s="108">
        <f>'[5]存货（  ）抽查盘点表'!A293</f>
        <v>288</v>
      </c>
      <c r="B295" s="109" t="str">
        <f>'[5]存货（  ）抽查盘点表'!B293</f>
        <v>07141156</v>
      </c>
      <c r="C295" s="108" t="str">
        <f>'[5]存货（  ）抽查盘点表'!D293</f>
        <v>风扇叶</v>
      </c>
      <c r="D295" s="110"/>
      <c r="E295" s="108"/>
      <c r="F295" s="108" t="str">
        <f>'[5]存货（  ）抽查盘点表'!G293</f>
        <v>个</v>
      </c>
      <c r="G295" s="111">
        <f>'[5]存货（  ）抽查盘点表'!I293</f>
        <v>1</v>
      </c>
      <c r="H295" s="111">
        <f t="shared" si="16"/>
        <v>34.48</v>
      </c>
      <c r="I295" s="111">
        <f>'[5]存货（  ）抽查盘点表'!J293</f>
        <v>34.48</v>
      </c>
      <c r="J295" s="115">
        <f>'[5]存货（  ）抽查盘点表'!O293</f>
        <v>1</v>
      </c>
      <c r="K295" s="111">
        <f t="shared" si="17"/>
        <v>17.24</v>
      </c>
      <c r="L295" s="115">
        <f>'[5]存货（  ）抽查盘点表'!Z293</f>
        <v>17.24</v>
      </c>
      <c r="M295" s="116">
        <f t="shared" si="18"/>
        <v>-17.24</v>
      </c>
      <c r="N295" s="117">
        <f t="shared" si="19"/>
        <v>-0.5</v>
      </c>
      <c r="O295" s="118"/>
    </row>
    <row r="296" s="105" customFormat="1" ht="16.5" customHeight="1" spans="1:15">
      <c r="A296" s="108">
        <f>'[5]存货（  ）抽查盘点表'!A294</f>
        <v>289</v>
      </c>
      <c r="B296" s="109" t="str">
        <f>'[5]存货（  ）抽查盘点表'!B294</f>
        <v>07141205</v>
      </c>
      <c r="C296" s="108" t="str">
        <f>'[5]存货（  ）抽查盘点表'!D294</f>
        <v>吊环</v>
      </c>
      <c r="D296" s="110" t="str">
        <f>'[5]存货（  ）抽查盘点表'!E294</f>
        <v>20*40</v>
      </c>
      <c r="E296" s="108"/>
      <c r="F296" s="108" t="str">
        <f>'[5]存货（  ）抽查盘点表'!G294</f>
        <v>件</v>
      </c>
      <c r="G296" s="111">
        <f>'[5]存货（  ）抽查盘点表'!I294</f>
        <v>10</v>
      </c>
      <c r="H296" s="111">
        <f t="shared" si="16"/>
        <v>1.5</v>
      </c>
      <c r="I296" s="111">
        <f>'[5]存货（  ）抽查盘点表'!J294</f>
        <v>15</v>
      </c>
      <c r="J296" s="115">
        <f>'[5]存货（  ）抽查盘点表'!O294</f>
        <v>10</v>
      </c>
      <c r="K296" s="111">
        <f t="shared" si="17"/>
        <v>0.75</v>
      </c>
      <c r="L296" s="115">
        <f>'[5]存货（  ）抽查盘点表'!Z294</f>
        <v>7.5</v>
      </c>
      <c r="M296" s="116">
        <f t="shared" si="18"/>
        <v>-7.5</v>
      </c>
      <c r="N296" s="117">
        <f t="shared" si="19"/>
        <v>-0.5</v>
      </c>
      <c r="O296" s="118"/>
    </row>
    <row r="297" s="105" customFormat="1" ht="16.5" customHeight="1" spans="1:15">
      <c r="A297" s="108">
        <f>'[5]存货（  ）抽查盘点表'!A295</f>
        <v>290</v>
      </c>
      <c r="B297" s="109" t="str">
        <f>'[5]存货（  ）抽查盘点表'!B295</f>
        <v>07141206</v>
      </c>
      <c r="C297" s="108" t="str">
        <f>'[5]存货（  ）抽查盘点表'!D295</f>
        <v>吊环</v>
      </c>
      <c r="D297" s="110" t="str">
        <f>'[5]存货（  ）抽查盘点表'!E295</f>
        <v>16*50</v>
      </c>
      <c r="E297" s="108"/>
      <c r="F297" s="108" t="str">
        <f>'[5]存货（  ）抽查盘点表'!G295</f>
        <v>件</v>
      </c>
      <c r="G297" s="111">
        <f>'[5]存货（  ）抽查盘点表'!I295</f>
        <v>41</v>
      </c>
      <c r="H297" s="111">
        <f t="shared" si="16"/>
        <v>1</v>
      </c>
      <c r="I297" s="111">
        <f>'[5]存货（  ）抽查盘点表'!J295</f>
        <v>41</v>
      </c>
      <c r="J297" s="115">
        <f>'[5]存货（  ）抽查盘点表'!O295</f>
        <v>41</v>
      </c>
      <c r="K297" s="111">
        <f t="shared" si="17"/>
        <v>0.5</v>
      </c>
      <c r="L297" s="115">
        <f>'[5]存货（  ）抽查盘点表'!Z295</f>
        <v>20.5</v>
      </c>
      <c r="M297" s="116">
        <f t="shared" si="18"/>
        <v>-20.5</v>
      </c>
      <c r="N297" s="117">
        <f t="shared" si="19"/>
        <v>-0.5</v>
      </c>
      <c r="O297" s="118"/>
    </row>
    <row r="298" s="105" customFormat="1" ht="16.5" customHeight="1" spans="1:15">
      <c r="A298" s="108">
        <f>'[5]存货（  ）抽查盘点表'!A296</f>
        <v>291</v>
      </c>
      <c r="B298" s="109" t="str">
        <f>'[5]存货（  ）抽查盘点表'!B296</f>
        <v>07141215</v>
      </c>
      <c r="C298" s="108" t="str">
        <f>'[5]存货（  ）抽查盘点表'!D296</f>
        <v>松香</v>
      </c>
      <c r="D298" s="110"/>
      <c r="E298" s="108"/>
      <c r="F298" s="108" t="str">
        <f>'[5]存货（  ）抽查盘点表'!G296</f>
        <v>公斤（千克）</v>
      </c>
      <c r="G298" s="111">
        <f>'[5]存货（  ）抽查盘点表'!I296</f>
        <v>3</v>
      </c>
      <c r="H298" s="111">
        <f t="shared" si="16"/>
        <v>4.26666666666667</v>
      </c>
      <c r="I298" s="111">
        <f>'[5]存货（  ）抽查盘点表'!J296</f>
        <v>12.8</v>
      </c>
      <c r="J298" s="115">
        <f>'[5]存货（  ）抽查盘点表'!O296</f>
        <v>1</v>
      </c>
      <c r="K298" s="111">
        <f t="shared" si="17"/>
        <v>2.1333335</v>
      </c>
      <c r="L298" s="115">
        <f>'[5]存货（  ）抽查盘点表'!Z296</f>
        <v>2.1333335</v>
      </c>
      <c r="M298" s="116">
        <f t="shared" si="18"/>
        <v>-10.6666665</v>
      </c>
      <c r="N298" s="117">
        <f t="shared" si="19"/>
        <v>-0.8333333203125</v>
      </c>
      <c r="O298" s="118"/>
    </row>
    <row r="299" s="105" customFormat="1" ht="16.5" customHeight="1" spans="1:15">
      <c r="A299" s="108">
        <f>'[5]存货（  ）抽查盘点表'!A297</f>
        <v>292</v>
      </c>
      <c r="B299" s="109" t="str">
        <f>'[5]存货（  ）抽查盘点表'!B297</f>
        <v>07141320</v>
      </c>
      <c r="C299" s="108" t="str">
        <f>'[5]存货（  ）抽查盘点表'!D297</f>
        <v>吊链</v>
      </c>
      <c r="D299" s="110" t="str">
        <f>'[5]存货（  ）抽查盘点表'!E297</f>
        <v>10T*20M</v>
      </c>
      <c r="E299" s="108"/>
      <c r="F299" s="108" t="str">
        <f>'[5]存货（  ）抽查盘点表'!G297</f>
        <v>套</v>
      </c>
      <c r="G299" s="111">
        <f>'[5]存货（  ）抽查盘点表'!I297</f>
        <v>1</v>
      </c>
      <c r="H299" s="111">
        <f t="shared" si="16"/>
        <v>773.01</v>
      </c>
      <c r="I299" s="111">
        <f>'[5]存货（  ）抽查盘点表'!J297</f>
        <v>773.01</v>
      </c>
      <c r="J299" s="115">
        <f>'[5]存货（  ）抽查盘点表'!O297</f>
        <v>1</v>
      </c>
      <c r="K299" s="111">
        <f t="shared" si="17"/>
        <v>386.505</v>
      </c>
      <c r="L299" s="115">
        <f>'[5]存货（  ）抽查盘点表'!Z297</f>
        <v>386.505</v>
      </c>
      <c r="M299" s="116">
        <f t="shared" si="18"/>
        <v>-386.505</v>
      </c>
      <c r="N299" s="117">
        <f t="shared" si="19"/>
        <v>-0.5</v>
      </c>
      <c r="O299" s="118"/>
    </row>
    <row r="300" s="105" customFormat="1" ht="16.5" customHeight="1" spans="1:15">
      <c r="A300" s="108">
        <f>'[5]存货（  ）抽查盘点表'!A298</f>
        <v>293</v>
      </c>
      <c r="B300" s="109" t="str">
        <f>'[5]存货（  ）抽查盘点表'!B298</f>
        <v>07141350</v>
      </c>
      <c r="C300" s="108" t="str">
        <f>'[5]存货（  ）抽查盘点表'!D298</f>
        <v>焊枪气管</v>
      </c>
      <c r="D300" s="110"/>
      <c r="E300" s="108"/>
      <c r="F300" s="108" t="str">
        <f>'[5]存货（  ）抽查盘点表'!G298</f>
        <v>件</v>
      </c>
      <c r="G300" s="111">
        <f>'[5]存货（  ）抽查盘点表'!I298</f>
        <v>8</v>
      </c>
      <c r="H300" s="111">
        <f t="shared" si="16"/>
        <v>6.04625</v>
      </c>
      <c r="I300" s="111">
        <f>'[5]存货（  ）抽查盘点表'!J298</f>
        <v>48.37</v>
      </c>
      <c r="J300" s="115">
        <f>'[5]存货（  ）抽查盘点表'!O298</f>
        <v>0</v>
      </c>
      <c r="K300" s="111">
        <f t="shared" si="17"/>
        <v>0</v>
      </c>
      <c r="L300" s="115">
        <f>'[5]存货（  ）抽查盘点表'!Z298</f>
        <v>0</v>
      </c>
      <c r="M300" s="116">
        <f t="shared" si="18"/>
        <v>-48.37</v>
      </c>
      <c r="N300" s="117">
        <f t="shared" si="19"/>
        <v>-1</v>
      </c>
      <c r="O300" s="118"/>
    </row>
    <row r="301" s="105" customFormat="1" ht="16.5" customHeight="1" spans="1:15">
      <c r="A301" s="108">
        <f>'[5]存货（  ）抽查盘点表'!A299</f>
        <v>294</v>
      </c>
      <c r="B301" s="109" t="str">
        <f>'[5]存货（  ）抽查盘点表'!B299</f>
        <v>07141363</v>
      </c>
      <c r="C301" s="108" t="str">
        <f>'[5]存货（  ）抽查盘点表'!D299</f>
        <v>铜接线管</v>
      </c>
      <c r="D301" s="110" t="str">
        <f>'[5]存货（  ）抽查盘点表'!E299</f>
        <v>70m㎡</v>
      </c>
      <c r="E301" s="108"/>
      <c r="F301" s="108" t="str">
        <f>'[5]存货（  ）抽查盘点表'!G299</f>
        <v>件</v>
      </c>
      <c r="G301" s="111">
        <f>'[5]存货（  ）抽查盘点表'!I299</f>
        <v>21</v>
      </c>
      <c r="H301" s="111">
        <f t="shared" si="16"/>
        <v>6.83714285714286</v>
      </c>
      <c r="I301" s="111">
        <f>'[5]存货（  ）抽查盘点表'!J299</f>
        <v>143.58</v>
      </c>
      <c r="J301" s="115">
        <f>'[5]存货（  ）抽查盘点表'!O299</f>
        <v>21</v>
      </c>
      <c r="K301" s="111">
        <f t="shared" si="17"/>
        <v>3.4185715</v>
      </c>
      <c r="L301" s="115">
        <f>'[5]存货（  ）抽查盘点表'!Z299</f>
        <v>71.7900015</v>
      </c>
      <c r="M301" s="116">
        <f t="shared" si="18"/>
        <v>-71.7899985</v>
      </c>
      <c r="N301" s="117">
        <f t="shared" si="19"/>
        <v>-0.499999989552863</v>
      </c>
      <c r="O301" s="118"/>
    </row>
    <row r="302" s="105" customFormat="1" ht="16.5" customHeight="1" spans="1:15">
      <c r="A302" s="108">
        <f>'[5]存货（  ）抽查盘点表'!A300</f>
        <v>295</v>
      </c>
      <c r="B302" s="109" t="str">
        <f>'[5]存货（  ）抽查盘点表'!B300</f>
        <v>07141446</v>
      </c>
      <c r="C302" s="108" t="str">
        <f>'[5]存货（  ）抽查盘点表'!D300</f>
        <v>坡口机刀片</v>
      </c>
      <c r="D302" s="110"/>
      <c r="E302" s="108"/>
      <c r="F302" s="108" t="str">
        <f>'[5]存货（  ）抽查盘点表'!G300</f>
        <v>片</v>
      </c>
      <c r="G302" s="111">
        <f>'[5]存货（  ）抽查盘点表'!I300</f>
        <v>2</v>
      </c>
      <c r="H302" s="111">
        <f t="shared" si="16"/>
        <v>639.825</v>
      </c>
      <c r="I302" s="111">
        <f>'[5]存货（  ）抽查盘点表'!J300</f>
        <v>1279.65</v>
      </c>
      <c r="J302" s="115">
        <f>'[5]存货（  ）抽查盘点表'!O300</f>
        <v>2</v>
      </c>
      <c r="K302" s="111">
        <f t="shared" si="17"/>
        <v>319.9125</v>
      </c>
      <c r="L302" s="115">
        <f>'[5]存货（  ）抽查盘点表'!Z300</f>
        <v>639.825</v>
      </c>
      <c r="M302" s="116">
        <f t="shared" si="18"/>
        <v>-639.825</v>
      </c>
      <c r="N302" s="117">
        <f t="shared" si="19"/>
        <v>-0.5</v>
      </c>
      <c r="O302" s="118"/>
    </row>
    <row r="303" s="105" customFormat="1" ht="16.5" customHeight="1" spans="1:15">
      <c r="A303" s="108">
        <f>'[5]存货（  ）抽查盘点表'!A301</f>
        <v>296</v>
      </c>
      <c r="B303" s="109" t="str">
        <f>'[5]存货（  ）抽查盘点表'!B301</f>
        <v>07141462</v>
      </c>
      <c r="C303" s="108" t="str">
        <f>'[5]存货（  ）抽查盘点表'!D301</f>
        <v>喷漆回转接头</v>
      </c>
      <c r="D303" s="110"/>
      <c r="E303" s="108"/>
      <c r="F303" s="108" t="str">
        <f>'[5]存货（  ）抽查盘点表'!G301</f>
        <v>个</v>
      </c>
      <c r="G303" s="111">
        <f>'[5]存货（  ）抽查盘点表'!I301</f>
        <v>15</v>
      </c>
      <c r="H303" s="111">
        <f t="shared" si="16"/>
        <v>103.805333333333</v>
      </c>
      <c r="I303" s="111">
        <f>'[5]存货（  ）抽查盘点表'!J301</f>
        <v>1557.08</v>
      </c>
      <c r="J303" s="115">
        <f>'[5]存货（  ）抽查盘点表'!O301</f>
        <v>15</v>
      </c>
      <c r="K303" s="111">
        <f t="shared" si="17"/>
        <v>51.9026665</v>
      </c>
      <c r="L303" s="115">
        <f>'[5]存货（  ）抽查盘点表'!Z301</f>
        <v>778.5399975</v>
      </c>
      <c r="M303" s="116">
        <f t="shared" si="18"/>
        <v>-778.5400025</v>
      </c>
      <c r="N303" s="117">
        <f t="shared" si="19"/>
        <v>-0.500000001605569</v>
      </c>
      <c r="O303" s="118"/>
    </row>
    <row r="304" s="105" customFormat="1" ht="16.5" customHeight="1" spans="1:15">
      <c r="A304" s="108">
        <f>'[5]存货（  ）抽查盘点表'!A302</f>
        <v>297</v>
      </c>
      <c r="B304" s="109" t="str">
        <f>'[5]存货（  ）抽查盘点表'!B302</f>
        <v>07160020</v>
      </c>
      <c r="C304" s="108" t="str">
        <f>'[5]存货（  ）抽查盘点表'!D302</f>
        <v>铜接头</v>
      </c>
      <c r="D304" s="110"/>
      <c r="E304" s="108"/>
      <c r="F304" s="108" t="str">
        <f>'[5]存货（  ）抽查盘点表'!G302</f>
        <v>个</v>
      </c>
      <c r="G304" s="111">
        <f>'[5]存货（  ）抽查盘点表'!I302</f>
        <v>10</v>
      </c>
      <c r="H304" s="111">
        <f t="shared" si="16"/>
        <v>4.808</v>
      </c>
      <c r="I304" s="111">
        <f>'[5]存货（  ）抽查盘点表'!J302</f>
        <v>48.08</v>
      </c>
      <c r="J304" s="115">
        <f>'[5]存货（  ）抽查盘点表'!O302</f>
        <v>0</v>
      </c>
      <c r="K304" s="111">
        <f t="shared" si="17"/>
        <v>0</v>
      </c>
      <c r="L304" s="115">
        <f>'[5]存货（  ）抽查盘点表'!Z302</f>
        <v>0</v>
      </c>
      <c r="M304" s="116">
        <f t="shared" si="18"/>
        <v>-48.08</v>
      </c>
      <c r="N304" s="117">
        <f t="shared" si="19"/>
        <v>-1</v>
      </c>
      <c r="O304" s="118"/>
    </row>
    <row r="305" s="105" customFormat="1" ht="16.5" customHeight="1" spans="1:15">
      <c r="A305" s="108">
        <f>'[5]存货（  ）抽查盘点表'!A303</f>
        <v>298</v>
      </c>
      <c r="B305" s="109" t="str">
        <f>'[5]存货（  ）抽查盘点表'!B303</f>
        <v>07160032</v>
      </c>
      <c r="C305" s="108" t="str">
        <f>'[5]存货（  ）抽查盘点表'!D303</f>
        <v>消防栓接头</v>
      </c>
      <c r="D305" s="110" t="str">
        <f>'[5]存货（  ）抽查盘点表'!E303</f>
        <v>Ф50</v>
      </c>
      <c r="E305" s="108"/>
      <c r="F305" s="108" t="str">
        <f>'[5]存货（  ）抽查盘点表'!G303</f>
        <v>个</v>
      </c>
      <c r="G305" s="111">
        <f>'[5]存货（  ）抽查盘点表'!I303</f>
        <v>0</v>
      </c>
      <c r="H305" s="111">
        <f t="shared" si="16"/>
        <v>0</v>
      </c>
      <c r="I305" s="111">
        <f>'[5]存货（  ）抽查盘点表'!J303</f>
        <v>0.78</v>
      </c>
      <c r="J305" s="115">
        <f>'[5]存货（  ）抽查盘点表'!O303</f>
        <v>0</v>
      </c>
      <c r="K305" s="111">
        <f t="shared" si="17"/>
        <v>0</v>
      </c>
      <c r="L305" s="115">
        <f>'[5]存货（  ）抽查盘点表'!Z303</f>
        <v>0</v>
      </c>
      <c r="M305" s="116">
        <f t="shared" si="18"/>
        <v>-0.78</v>
      </c>
      <c r="N305" s="117">
        <f t="shared" si="19"/>
        <v>-1</v>
      </c>
      <c r="O305" s="118"/>
    </row>
    <row r="306" s="105" customFormat="1" ht="16.5" customHeight="1" spans="1:15">
      <c r="A306" s="108">
        <f>'[5]存货（  ）抽查盘点表'!A304</f>
        <v>299</v>
      </c>
      <c r="B306" s="109" t="str">
        <f>'[5]存货（  ）抽查盘点表'!B304</f>
        <v>07160059</v>
      </c>
      <c r="C306" s="108" t="str">
        <f>'[5]存货（  ）抽查盘点表'!D304</f>
        <v>快速接头</v>
      </c>
      <c r="D306" s="110"/>
      <c r="E306" s="108"/>
      <c r="F306" s="108" t="str">
        <f>'[5]存货（  ）抽查盘点表'!G304</f>
        <v>套</v>
      </c>
      <c r="G306" s="111">
        <f>'[5]存货（  ）抽查盘点表'!I304</f>
        <v>66</v>
      </c>
      <c r="H306" s="111">
        <f t="shared" si="16"/>
        <v>6.39424242424242</v>
      </c>
      <c r="I306" s="111">
        <f>'[5]存货（  ）抽查盘点表'!J304</f>
        <v>422.02</v>
      </c>
      <c r="J306" s="115">
        <f>'[5]存货（  ）抽查盘点表'!O304</f>
        <v>66</v>
      </c>
      <c r="K306" s="111">
        <f t="shared" si="17"/>
        <v>3.197121</v>
      </c>
      <c r="L306" s="115">
        <f>'[5]存货（  ）抽查盘点表'!Z304</f>
        <v>211.009986</v>
      </c>
      <c r="M306" s="116">
        <f t="shared" si="18"/>
        <v>-211.010014</v>
      </c>
      <c r="N306" s="117">
        <f t="shared" si="19"/>
        <v>-0.500000033173783</v>
      </c>
      <c r="O306" s="118"/>
    </row>
    <row r="307" s="105" customFormat="1" ht="16.5" customHeight="1" spans="1:15">
      <c r="A307" s="108">
        <f>'[5]存货（  ）抽查盘点表'!A305</f>
        <v>300</v>
      </c>
      <c r="B307" s="109" t="str">
        <f>'[5]存货（  ）抽查盘点表'!B305</f>
        <v>07180003</v>
      </c>
      <c r="C307" s="108" t="str">
        <f>'[5]存货（  ）抽查盘点表'!D305</f>
        <v>开孔器</v>
      </c>
      <c r="D307" s="110" t="str">
        <f>'[5]存货（  ）抽查盘点表'!E305</f>
        <v>200</v>
      </c>
      <c r="E307" s="108"/>
      <c r="F307" s="108" t="str">
        <f>'[5]存货（  ）抽查盘点表'!G305</f>
        <v>个</v>
      </c>
      <c r="G307" s="111">
        <f>'[5]存货（  ）抽查盘点表'!I305</f>
        <v>3</v>
      </c>
      <c r="H307" s="111">
        <f t="shared" si="16"/>
        <v>234.513333333333</v>
      </c>
      <c r="I307" s="111">
        <f>'[5]存货（  ）抽查盘点表'!J305</f>
        <v>703.54</v>
      </c>
      <c r="J307" s="115">
        <f>'[5]存货（  ）抽查盘点表'!O305</f>
        <v>3</v>
      </c>
      <c r="K307" s="111">
        <f t="shared" si="17"/>
        <v>117.2566665</v>
      </c>
      <c r="L307" s="115">
        <f>'[5]存货（  ）抽查盘点表'!Z305</f>
        <v>351.7699995</v>
      </c>
      <c r="M307" s="116">
        <f t="shared" si="18"/>
        <v>-351.7700005</v>
      </c>
      <c r="N307" s="117">
        <f t="shared" si="19"/>
        <v>-0.500000000710692</v>
      </c>
      <c r="O307" s="118"/>
    </row>
    <row r="308" s="105" customFormat="1" ht="16.5" customHeight="1" spans="1:15">
      <c r="A308" s="108">
        <f>'[5]存货（  ）抽查盘点表'!A306</f>
        <v>301</v>
      </c>
      <c r="B308" s="109" t="str">
        <f>'[5]存货（  ）抽查盘点表'!B306</f>
        <v>07180008</v>
      </c>
      <c r="C308" s="108" t="str">
        <f>'[5]存货（  ）抽查盘点表'!D306</f>
        <v>开孔器</v>
      </c>
      <c r="D308" s="110"/>
      <c r="E308" s="108"/>
      <c r="F308" s="108" t="str">
        <f>'[5]存货（  ）抽查盘点表'!G306</f>
        <v>个</v>
      </c>
      <c r="G308" s="111">
        <f>'[5]存货（  ）抽查盘点表'!I306</f>
        <v>4</v>
      </c>
      <c r="H308" s="111">
        <f t="shared" si="16"/>
        <v>47.93</v>
      </c>
      <c r="I308" s="111">
        <f>'[5]存货（  ）抽查盘点表'!J306</f>
        <v>191.72</v>
      </c>
      <c r="J308" s="115">
        <f>'[5]存货（  ）抽查盘点表'!O306</f>
        <v>3</v>
      </c>
      <c r="K308" s="111">
        <f t="shared" si="17"/>
        <v>23.965</v>
      </c>
      <c r="L308" s="115">
        <f>'[5]存货（  ）抽查盘点表'!Z306</f>
        <v>71.895</v>
      </c>
      <c r="M308" s="116">
        <f t="shared" si="18"/>
        <v>-119.825</v>
      </c>
      <c r="N308" s="117">
        <f t="shared" si="19"/>
        <v>-0.625</v>
      </c>
      <c r="O308" s="118"/>
    </row>
    <row r="309" s="105" customFormat="1" ht="16.5" customHeight="1" spans="1:15">
      <c r="A309" s="108">
        <f>'[5]存货（  ）抽查盘点表'!A307</f>
        <v>302</v>
      </c>
      <c r="B309" s="109" t="str">
        <f>'[5]存货（  ）抽查盘点表'!B307</f>
        <v>07180010</v>
      </c>
      <c r="C309" s="108" t="str">
        <f>'[5]存货（  ）抽查盘点表'!D307</f>
        <v>大理石开孔器</v>
      </c>
      <c r="D309" s="110" t="str">
        <f>'[5]存货（  ）抽查盘点表'!E307</f>
        <v>6mm</v>
      </c>
      <c r="E309" s="108"/>
      <c r="F309" s="108" t="str">
        <f>'[5]存货（  ）抽查盘点表'!G307</f>
        <v>个</v>
      </c>
      <c r="G309" s="111">
        <f>'[5]存货（  ）抽查盘点表'!I307</f>
        <v>7</v>
      </c>
      <c r="H309" s="111">
        <f t="shared" si="16"/>
        <v>11.11</v>
      </c>
      <c r="I309" s="111">
        <f>'[5]存货（  ）抽查盘点表'!J307</f>
        <v>77.77</v>
      </c>
      <c r="J309" s="115">
        <f>'[5]存货（  ）抽查盘点表'!O307</f>
        <v>3</v>
      </c>
      <c r="K309" s="111">
        <f t="shared" si="17"/>
        <v>5.555</v>
      </c>
      <c r="L309" s="115">
        <f>'[5]存货（  ）抽查盘点表'!Z307</f>
        <v>16.665</v>
      </c>
      <c r="M309" s="116">
        <f t="shared" si="18"/>
        <v>-61.105</v>
      </c>
      <c r="N309" s="117">
        <f t="shared" si="19"/>
        <v>-0.785714285714286</v>
      </c>
      <c r="O309" s="118"/>
    </row>
    <row r="310" s="105" customFormat="1" ht="16.5" customHeight="1" spans="1:15">
      <c r="A310" s="108">
        <f>'[5]存货（  ）抽查盘点表'!A308</f>
        <v>303</v>
      </c>
      <c r="B310" s="109" t="str">
        <f>'[5]存货（  ）抽查盘点表'!B308</f>
        <v>07180011</v>
      </c>
      <c r="C310" s="108" t="str">
        <f>'[5]存货（  ）抽查盘点表'!D308</f>
        <v>大理石开孔器</v>
      </c>
      <c r="D310" s="110" t="str">
        <f>'[5]存货（  ）抽查盘点表'!E308</f>
        <v>8mm</v>
      </c>
      <c r="E310" s="108"/>
      <c r="F310" s="108" t="str">
        <f>'[5]存货（  ）抽查盘点表'!G308</f>
        <v>个</v>
      </c>
      <c r="G310" s="111">
        <f>'[5]存货（  ）抽查盘点表'!I308</f>
        <v>4</v>
      </c>
      <c r="H310" s="111">
        <f t="shared" si="16"/>
        <v>10.6475</v>
      </c>
      <c r="I310" s="111">
        <f>'[5]存货（  ）抽查盘点表'!J308</f>
        <v>42.59</v>
      </c>
      <c r="J310" s="115">
        <f>'[5]存货（  ）抽查盘点表'!O308</f>
        <v>3</v>
      </c>
      <c r="K310" s="111">
        <f t="shared" si="17"/>
        <v>5.32375</v>
      </c>
      <c r="L310" s="115">
        <f>'[5]存货（  ）抽查盘点表'!Z308</f>
        <v>15.97125</v>
      </c>
      <c r="M310" s="116">
        <f t="shared" si="18"/>
        <v>-26.61875</v>
      </c>
      <c r="N310" s="117">
        <f t="shared" si="19"/>
        <v>-0.625</v>
      </c>
      <c r="O310" s="118"/>
    </row>
    <row r="311" s="105" customFormat="1" ht="16.5" customHeight="1" spans="1:15">
      <c r="A311" s="108">
        <f>'[5]存货（  ）抽查盘点表'!A309</f>
        <v>304</v>
      </c>
      <c r="B311" s="109" t="str">
        <f>'[5]存货（  ）抽查盘点表'!B309</f>
        <v>07180012</v>
      </c>
      <c r="C311" s="108" t="str">
        <f>'[5]存货（  ）抽查盘点表'!D309</f>
        <v>开孔器</v>
      </c>
      <c r="D311" s="110" t="str">
        <f>'[5]存货（  ）抽查盘点表'!E309</f>
        <v>ø50</v>
      </c>
      <c r="E311" s="108"/>
      <c r="F311" s="108" t="str">
        <f>'[5]存货（  ）抽查盘点表'!G309</f>
        <v>个</v>
      </c>
      <c r="G311" s="111">
        <f>'[5]存货（  ）抽查盘点表'!I309</f>
        <v>1</v>
      </c>
      <c r="H311" s="111">
        <f t="shared" si="16"/>
        <v>57.12</v>
      </c>
      <c r="I311" s="111">
        <f>'[5]存货（  ）抽查盘点表'!J309</f>
        <v>57.12</v>
      </c>
      <c r="J311" s="115">
        <f>'[5]存货（  ）抽查盘点表'!O309</f>
        <v>1</v>
      </c>
      <c r="K311" s="111">
        <f t="shared" si="17"/>
        <v>28.56</v>
      </c>
      <c r="L311" s="115">
        <f>'[5]存货（  ）抽查盘点表'!Z309</f>
        <v>28.56</v>
      </c>
      <c r="M311" s="116">
        <f t="shared" si="18"/>
        <v>-28.56</v>
      </c>
      <c r="N311" s="117">
        <f t="shared" si="19"/>
        <v>-0.5</v>
      </c>
      <c r="O311" s="118"/>
    </row>
    <row r="312" s="105" customFormat="1" ht="16.5" customHeight="1" spans="1:15">
      <c r="A312" s="108">
        <f>'[5]存货（  ）抽查盘点表'!A310</f>
        <v>305</v>
      </c>
      <c r="B312" s="109" t="str">
        <f>'[5]存货（  ）抽查盘点表'!B310</f>
        <v>07180021</v>
      </c>
      <c r="C312" s="108" t="str">
        <f>'[5]存货（  ）抽查盘点表'!D310</f>
        <v>开孔器</v>
      </c>
      <c r="D312" s="110" t="str">
        <f>'[5]存货（  ）抽查盘点表'!E310</f>
        <v>Φ75</v>
      </c>
      <c r="E312" s="108"/>
      <c r="F312" s="108" t="str">
        <f>'[5]存货（  ）抽查盘点表'!G310</f>
        <v>个</v>
      </c>
      <c r="G312" s="111">
        <f>'[5]存货（  ）抽查盘点表'!I310</f>
        <v>3</v>
      </c>
      <c r="H312" s="111">
        <f t="shared" si="16"/>
        <v>23.01</v>
      </c>
      <c r="I312" s="111">
        <f>'[5]存货（  ）抽查盘点表'!J310</f>
        <v>69.03</v>
      </c>
      <c r="J312" s="115">
        <f>'[5]存货（  ）抽查盘点表'!O310</f>
        <v>3</v>
      </c>
      <c r="K312" s="111">
        <f t="shared" si="17"/>
        <v>11.505</v>
      </c>
      <c r="L312" s="115">
        <f>'[5]存货（  ）抽查盘点表'!Z310</f>
        <v>34.515</v>
      </c>
      <c r="M312" s="116">
        <f t="shared" si="18"/>
        <v>-34.515</v>
      </c>
      <c r="N312" s="117">
        <f t="shared" si="19"/>
        <v>-0.5</v>
      </c>
      <c r="O312" s="118"/>
    </row>
    <row r="313" s="105" customFormat="1" ht="16.5" customHeight="1" spans="1:15">
      <c r="A313" s="108">
        <f>'[5]存货（  ）抽查盘点表'!A311</f>
        <v>306</v>
      </c>
      <c r="B313" s="109" t="str">
        <f>'[5]存货（  ）抽查盘点表'!B311</f>
        <v>07180028</v>
      </c>
      <c r="C313" s="108" t="str">
        <f>'[5]存货（  ）抽查盘点表'!D311</f>
        <v>高速钢开孔器</v>
      </c>
      <c r="D313" s="110" t="str">
        <f>'[5]存货（  ）抽查盘点表'!E311</f>
        <v>ø32</v>
      </c>
      <c r="E313" s="108"/>
      <c r="F313" s="108" t="str">
        <f>'[5]存货（  ）抽查盘点表'!G311</f>
        <v>个</v>
      </c>
      <c r="G313" s="111">
        <f>'[5]存货（  ）抽查盘点表'!I311</f>
        <v>20</v>
      </c>
      <c r="H313" s="111">
        <f t="shared" si="16"/>
        <v>21.4385</v>
      </c>
      <c r="I313" s="111">
        <f>'[5]存货（  ）抽查盘点表'!J311</f>
        <v>428.77</v>
      </c>
      <c r="J313" s="115">
        <f>'[5]存货（  ）抽查盘点表'!O311</f>
        <v>20</v>
      </c>
      <c r="K313" s="111">
        <f t="shared" si="17"/>
        <v>10.71925</v>
      </c>
      <c r="L313" s="115">
        <f>'[5]存货（  ）抽查盘点表'!Z311</f>
        <v>214.385</v>
      </c>
      <c r="M313" s="116">
        <f t="shared" si="18"/>
        <v>-214.385</v>
      </c>
      <c r="N313" s="117">
        <f t="shared" si="19"/>
        <v>-0.5</v>
      </c>
      <c r="O313" s="118"/>
    </row>
    <row r="314" s="105" customFormat="1" ht="16.5" customHeight="1" spans="1:15">
      <c r="A314" s="108">
        <f>'[5]存货（  ）抽查盘点表'!A312</f>
        <v>307</v>
      </c>
      <c r="B314" s="109" t="str">
        <f>'[5]存货（  ）抽查盘点表'!B312</f>
        <v>07180029</v>
      </c>
      <c r="C314" s="108" t="str">
        <f>'[5]存货（  ）抽查盘点表'!D312</f>
        <v>高速钢开孔器</v>
      </c>
      <c r="D314" s="110" t="str">
        <f>'[5]存货（  ）抽查盘点表'!E312</f>
        <v>ø25</v>
      </c>
      <c r="E314" s="108"/>
      <c r="F314" s="108" t="str">
        <f>'[5]存货（  ）抽查盘点表'!G312</f>
        <v>个</v>
      </c>
      <c r="G314" s="111">
        <f>'[5]存货（  ）抽查盘点表'!I312</f>
        <v>3</v>
      </c>
      <c r="H314" s="111">
        <f t="shared" si="16"/>
        <v>13.9366666666667</v>
      </c>
      <c r="I314" s="111">
        <f>'[5]存货（  ）抽查盘点表'!J312</f>
        <v>41.81</v>
      </c>
      <c r="J314" s="115">
        <f>'[5]存货（  ）抽查盘点表'!O312</f>
        <v>3</v>
      </c>
      <c r="K314" s="111">
        <f t="shared" si="17"/>
        <v>6.9683335</v>
      </c>
      <c r="L314" s="115">
        <f>'[5]存货（  ）抽查盘点表'!Z312</f>
        <v>20.9050005</v>
      </c>
      <c r="M314" s="116">
        <f t="shared" si="18"/>
        <v>-20.9049995</v>
      </c>
      <c r="N314" s="117">
        <f t="shared" si="19"/>
        <v>-0.499999988041138</v>
      </c>
      <c r="O314" s="118"/>
    </row>
    <row r="315" s="105" customFormat="1" ht="16.5" customHeight="1" spans="1:15">
      <c r="A315" s="108">
        <f>'[5]存货（  ）抽查盘点表'!A313</f>
        <v>308</v>
      </c>
      <c r="B315" s="109" t="str">
        <f>'[5]存货（  ）抽查盘点表'!B313</f>
        <v>07180030</v>
      </c>
      <c r="C315" s="108" t="str">
        <f>'[5]存货（  ）抽查盘点表'!D313</f>
        <v>高速钢开孔器</v>
      </c>
      <c r="D315" s="110" t="str">
        <f>'[5]存货（  ）抽查盘点表'!E313</f>
        <v>ø20</v>
      </c>
      <c r="E315" s="108"/>
      <c r="F315" s="108" t="str">
        <f>'[5]存货（  ）抽查盘点表'!G313</f>
        <v>个</v>
      </c>
      <c r="G315" s="111">
        <f>'[5]存货（  ）抽查盘点表'!I313</f>
        <v>4</v>
      </c>
      <c r="H315" s="111">
        <f t="shared" si="16"/>
        <v>11.505</v>
      </c>
      <c r="I315" s="111">
        <f>'[5]存货（  ）抽查盘点表'!J313</f>
        <v>46.02</v>
      </c>
      <c r="J315" s="115">
        <f>'[5]存货（  ）抽查盘点表'!O313</f>
        <v>4</v>
      </c>
      <c r="K315" s="111">
        <f t="shared" si="17"/>
        <v>5.7525</v>
      </c>
      <c r="L315" s="115">
        <f>'[5]存货（  ）抽查盘点表'!Z313</f>
        <v>23.01</v>
      </c>
      <c r="M315" s="116">
        <f t="shared" si="18"/>
        <v>-23.01</v>
      </c>
      <c r="N315" s="117">
        <f t="shared" si="19"/>
        <v>-0.5</v>
      </c>
      <c r="O315" s="118"/>
    </row>
    <row r="316" s="105" customFormat="1" ht="16.5" customHeight="1" spans="1:15">
      <c r="A316" s="108">
        <f>'[5]存货（  ）抽查盘点表'!A314</f>
        <v>309</v>
      </c>
      <c r="B316" s="109" t="str">
        <f>'[5]存货（  ）抽查盘点表'!B314</f>
        <v>07180031</v>
      </c>
      <c r="C316" s="108" t="str">
        <f>'[5]存货（  ）抽查盘点表'!D314</f>
        <v>高速钢开孔器</v>
      </c>
      <c r="D316" s="110" t="str">
        <f>'[5]存货（  ）抽查盘点表'!E314</f>
        <v>ø30</v>
      </c>
      <c r="E316" s="108"/>
      <c r="F316" s="108" t="str">
        <f>'[5]存货（  ）抽查盘点表'!G314</f>
        <v>个</v>
      </c>
      <c r="G316" s="111">
        <f>'[5]存货（  ）抽查盘点表'!I314</f>
        <v>7</v>
      </c>
      <c r="H316" s="111">
        <f t="shared" si="16"/>
        <v>16.8442857142857</v>
      </c>
      <c r="I316" s="111">
        <f>'[5]存货（  ）抽查盘点表'!J314</f>
        <v>117.91</v>
      </c>
      <c r="J316" s="115">
        <f>'[5]存货（  ）抽查盘点表'!O314</f>
        <v>7</v>
      </c>
      <c r="K316" s="111">
        <f t="shared" si="17"/>
        <v>8.422143</v>
      </c>
      <c r="L316" s="115">
        <f>'[5]存货（  ）抽查盘点表'!Z314</f>
        <v>58.955001</v>
      </c>
      <c r="M316" s="116">
        <f t="shared" si="18"/>
        <v>-58.954999</v>
      </c>
      <c r="N316" s="117">
        <f t="shared" si="19"/>
        <v>-0.499999991518955</v>
      </c>
      <c r="O316" s="118"/>
    </row>
    <row r="317" s="105" customFormat="1" ht="16.5" customHeight="1" spans="1:15">
      <c r="A317" s="108">
        <f>'[5]存货（  ）抽查盘点表'!A315</f>
        <v>310</v>
      </c>
      <c r="B317" s="109" t="str">
        <f>'[5]存货（  ）抽查盘点表'!B315</f>
        <v>07180037</v>
      </c>
      <c r="C317" s="108" t="str">
        <f>'[5]存货（  ）抽查盘点表'!D315</f>
        <v>木工开孔器</v>
      </c>
      <c r="D317" s="110" t="str">
        <f>'[5]存货（  ）抽查盘点表'!E315</f>
        <v>ø18</v>
      </c>
      <c r="E317" s="108"/>
      <c r="F317" s="108" t="str">
        <f>'[5]存货（  ）抽查盘点表'!G315</f>
        <v>个</v>
      </c>
      <c r="G317" s="111">
        <f>'[5]存货（  ）抽查盘点表'!I315</f>
        <v>1</v>
      </c>
      <c r="H317" s="111">
        <f t="shared" si="16"/>
        <v>4.5</v>
      </c>
      <c r="I317" s="111">
        <f>'[5]存货（  ）抽查盘点表'!J315</f>
        <v>4.5</v>
      </c>
      <c r="J317" s="115">
        <f>'[5]存货（  ）抽查盘点表'!O315</f>
        <v>1</v>
      </c>
      <c r="K317" s="111">
        <f t="shared" si="17"/>
        <v>2.25</v>
      </c>
      <c r="L317" s="115">
        <f>'[5]存货（  ）抽查盘点表'!Z315</f>
        <v>2.25</v>
      </c>
      <c r="M317" s="116">
        <f t="shared" si="18"/>
        <v>-2.25</v>
      </c>
      <c r="N317" s="117">
        <f t="shared" si="19"/>
        <v>-0.5</v>
      </c>
      <c r="O317" s="118"/>
    </row>
    <row r="318" s="105" customFormat="1" ht="16.5" customHeight="1" spans="1:15">
      <c r="A318" s="108">
        <f>'[5]存货（  ）抽查盘点表'!A316</f>
        <v>311</v>
      </c>
      <c r="B318" s="109" t="str">
        <f>'[5]存货（  ）抽查盘点表'!B316</f>
        <v>07180038</v>
      </c>
      <c r="C318" s="108" t="str">
        <f>'[5]存货（  ）抽查盘点表'!D316</f>
        <v>木工开孔器</v>
      </c>
      <c r="D318" s="110" t="str">
        <f>'[5]存货（  ）抽查盘点表'!E316</f>
        <v>ø20</v>
      </c>
      <c r="E318" s="108"/>
      <c r="F318" s="108" t="str">
        <f>'[5]存货（  ）抽查盘点表'!G316</f>
        <v>个</v>
      </c>
      <c r="G318" s="111">
        <f>'[5]存货（  ）抽查盘点表'!I316</f>
        <v>1</v>
      </c>
      <c r="H318" s="111">
        <f t="shared" si="16"/>
        <v>17.08</v>
      </c>
      <c r="I318" s="111">
        <f>'[5]存货（  ）抽查盘点表'!J316</f>
        <v>17.08</v>
      </c>
      <c r="J318" s="115">
        <f>'[5]存货（  ）抽查盘点表'!O316</f>
        <v>1</v>
      </c>
      <c r="K318" s="111">
        <f t="shared" si="17"/>
        <v>8.54</v>
      </c>
      <c r="L318" s="115">
        <f>'[5]存货（  ）抽查盘点表'!Z316</f>
        <v>8.54</v>
      </c>
      <c r="M318" s="116">
        <f t="shared" si="18"/>
        <v>-8.54</v>
      </c>
      <c r="N318" s="117">
        <f t="shared" si="19"/>
        <v>-0.5</v>
      </c>
      <c r="O318" s="118"/>
    </row>
    <row r="319" s="105" customFormat="1" ht="16.5" customHeight="1" spans="1:15">
      <c r="A319" s="108">
        <f>'[5]存货（  ）抽查盘点表'!A317</f>
        <v>312</v>
      </c>
      <c r="B319" s="109" t="str">
        <f>'[5]存货（  ）抽查盘点表'!B317</f>
        <v>07180047</v>
      </c>
      <c r="C319" s="108" t="str">
        <f>'[5]存货（  ）抽查盘点表'!D317</f>
        <v>高速钢开孔器</v>
      </c>
      <c r="D319" s="110" t="str">
        <f>'[5]存货（  ）抽查盘点表'!E317</f>
        <v>ø35</v>
      </c>
      <c r="E319" s="108"/>
      <c r="F319" s="108" t="str">
        <f>'[5]存货（  ）抽查盘点表'!G317</f>
        <v>个</v>
      </c>
      <c r="G319" s="111">
        <f>'[5]存货（  ）抽查盘点表'!I317</f>
        <v>23</v>
      </c>
      <c r="H319" s="111">
        <f t="shared" si="16"/>
        <v>23.5634782608696</v>
      </c>
      <c r="I319" s="111">
        <f>'[5]存货（  ）抽查盘点表'!J317</f>
        <v>541.96</v>
      </c>
      <c r="J319" s="115">
        <f>'[5]存货（  ）抽查盘点表'!O317</f>
        <v>20</v>
      </c>
      <c r="K319" s="111">
        <f t="shared" si="17"/>
        <v>11.781739</v>
      </c>
      <c r="L319" s="115">
        <f>'[5]存货（  ）抽查盘点表'!Z317</f>
        <v>235.63478</v>
      </c>
      <c r="M319" s="116">
        <f t="shared" si="18"/>
        <v>-306.32522</v>
      </c>
      <c r="N319" s="117">
        <f t="shared" si="19"/>
        <v>-0.565217396117795</v>
      </c>
      <c r="O319" s="118"/>
    </row>
    <row r="320" s="105" customFormat="1" ht="16.5" customHeight="1" spans="1:15">
      <c r="A320" s="108">
        <f>'[5]存货（  ）抽查盘点表'!A318</f>
        <v>313</v>
      </c>
      <c r="B320" s="109" t="str">
        <f>'[5]存货（  ）抽查盘点表'!B318</f>
        <v>07180052</v>
      </c>
      <c r="C320" s="108" t="str">
        <f>'[5]存货（  ）抽查盘点表'!D318</f>
        <v>合金开孔器</v>
      </c>
      <c r="D320" s="110" t="str">
        <f>'[5]存货（  ）抽查盘点表'!E318</f>
        <v>35mm加长</v>
      </c>
      <c r="E320" s="108"/>
      <c r="F320" s="108" t="str">
        <f>'[5]存货（  ）抽查盘点表'!G318</f>
        <v>个</v>
      </c>
      <c r="G320" s="111">
        <f>'[5]存货（  ）抽查盘点表'!I318</f>
        <v>20</v>
      </c>
      <c r="H320" s="111">
        <f t="shared" si="16"/>
        <v>15</v>
      </c>
      <c r="I320" s="111">
        <f>'[5]存货（  ）抽查盘点表'!J318</f>
        <v>300</v>
      </c>
      <c r="J320" s="115">
        <f>'[5]存货（  ）抽查盘点表'!O318</f>
        <v>14</v>
      </c>
      <c r="K320" s="111">
        <f t="shared" si="17"/>
        <v>7.5</v>
      </c>
      <c r="L320" s="115">
        <f>'[5]存货（  ）抽查盘点表'!Z318</f>
        <v>105</v>
      </c>
      <c r="M320" s="116">
        <f t="shared" si="18"/>
        <v>-195</v>
      </c>
      <c r="N320" s="117">
        <f t="shared" si="19"/>
        <v>-0.65</v>
      </c>
      <c r="O320" s="118"/>
    </row>
    <row r="321" s="105" customFormat="1" ht="16.5" customHeight="1" spans="1:15">
      <c r="A321" s="108">
        <f>'[5]存货（  ）抽查盘点表'!A319</f>
        <v>314</v>
      </c>
      <c r="B321" s="109" t="str">
        <f>'[5]存货（  ）抽查盘点表'!B319</f>
        <v>07180054</v>
      </c>
      <c r="C321" s="108" t="str">
        <f>'[5]存货（  ）抽查盘点表'!D319</f>
        <v>大理石开孔器</v>
      </c>
      <c r="D321" s="110" t="str">
        <f>'[5]存货（  ）抽查盘点表'!E319</f>
        <v>35mm</v>
      </c>
      <c r="E321" s="108"/>
      <c r="F321" s="108" t="str">
        <f>'[5]存货（  ）抽查盘点表'!G319</f>
        <v>个</v>
      </c>
      <c r="G321" s="111">
        <f>'[5]存货（  ）抽查盘点表'!I319</f>
        <v>1</v>
      </c>
      <c r="H321" s="111">
        <f t="shared" si="16"/>
        <v>30</v>
      </c>
      <c r="I321" s="111">
        <f>'[5]存货（  ）抽查盘点表'!J319</f>
        <v>30</v>
      </c>
      <c r="J321" s="115">
        <f>'[5]存货（  ）抽查盘点表'!O319</f>
        <v>1</v>
      </c>
      <c r="K321" s="111">
        <f t="shared" si="17"/>
        <v>15</v>
      </c>
      <c r="L321" s="115">
        <f>'[5]存货（  ）抽查盘点表'!Z319</f>
        <v>15</v>
      </c>
      <c r="M321" s="116">
        <f t="shared" si="18"/>
        <v>-15</v>
      </c>
      <c r="N321" s="117">
        <f t="shared" si="19"/>
        <v>-0.5</v>
      </c>
      <c r="O321" s="118"/>
    </row>
    <row r="322" s="105" customFormat="1" ht="16.5" customHeight="1" spans="1:15">
      <c r="A322" s="108">
        <f>'[5]存货（  ）抽查盘点表'!A320</f>
        <v>315</v>
      </c>
      <c r="B322" s="109" t="str">
        <f>'[5]存货（  ）抽查盘点表'!B320</f>
        <v>07180063</v>
      </c>
      <c r="C322" s="108" t="str">
        <f>'[5]存货（  ）抽查盘点表'!D320</f>
        <v>玻璃开孔器</v>
      </c>
      <c r="D322" s="110" t="str">
        <f>'[5]存货（  ）抽查盘点表'!E320</f>
        <v>12</v>
      </c>
      <c r="E322" s="108"/>
      <c r="F322" s="108" t="str">
        <f>'[5]存货（  ）抽查盘点表'!G320</f>
        <v>件</v>
      </c>
      <c r="G322" s="111">
        <f>'[5]存货（  ）抽查盘点表'!I320</f>
        <v>2</v>
      </c>
      <c r="H322" s="111">
        <f t="shared" si="16"/>
        <v>2.625</v>
      </c>
      <c r="I322" s="111">
        <f>'[5]存货（  ）抽查盘点表'!J320</f>
        <v>5.25</v>
      </c>
      <c r="J322" s="115">
        <f>'[5]存货（  ）抽查盘点表'!O320</f>
        <v>0</v>
      </c>
      <c r="K322" s="111">
        <f t="shared" si="17"/>
        <v>0</v>
      </c>
      <c r="L322" s="115">
        <f>'[5]存货（  ）抽查盘点表'!Z320</f>
        <v>0</v>
      </c>
      <c r="M322" s="116">
        <f t="shared" si="18"/>
        <v>-5.25</v>
      </c>
      <c r="N322" s="117">
        <f t="shared" si="19"/>
        <v>-1</v>
      </c>
      <c r="O322" s="118"/>
    </row>
    <row r="323" s="105" customFormat="1" ht="16.5" customHeight="1" spans="1:15">
      <c r="A323" s="108">
        <f>'[5]存货（  ）抽查盘点表'!A321</f>
        <v>316</v>
      </c>
      <c r="B323" s="109" t="str">
        <f>'[5]存货（  ）抽查盘点表'!B321</f>
        <v>07180071</v>
      </c>
      <c r="C323" s="108" t="str">
        <f>'[5]存货（  ）抽查盘点表'!D321</f>
        <v>木工开孔器</v>
      </c>
      <c r="D323" s="110" t="str">
        <f>'[5]存货（  ）抽查盘点表'!E321</f>
        <v>ø25</v>
      </c>
      <c r="E323" s="108"/>
      <c r="F323" s="108" t="str">
        <f>'[5]存货（  ）抽查盘点表'!G321</f>
        <v>件</v>
      </c>
      <c r="G323" s="111">
        <f>'[5]存货（  ）抽查盘点表'!I321</f>
        <v>14</v>
      </c>
      <c r="H323" s="111">
        <f t="shared" si="16"/>
        <v>7.825</v>
      </c>
      <c r="I323" s="111">
        <f>'[5]存货（  ）抽查盘点表'!J321</f>
        <v>109.55</v>
      </c>
      <c r="J323" s="115">
        <f>'[5]存货（  ）抽查盘点表'!O321</f>
        <v>14</v>
      </c>
      <c r="K323" s="111">
        <f t="shared" si="17"/>
        <v>3.9125</v>
      </c>
      <c r="L323" s="115">
        <f>'[5]存货（  ）抽查盘点表'!Z321</f>
        <v>54.775</v>
      </c>
      <c r="M323" s="116">
        <f t="shared" si="18"/>
        <v>-54.775</v>
      </c>
      <c r="N323" s="117">
        <f t="shared" si="19"/>
        <v>-0.5</v>
      </c>
      <c r="O323" s="118"/>
    </row>
    <row r="324" s="105" customFormat="1" ht="16.5" customHeight="1" spans="1:15">
      <c r="A324" s="108">
        <f>'[5]存货（  ）抽查盘点表'!A322</f>
        <v>317</v>
      </c>
      <c r="B324" s="109" t="str">
        <f>'[5]存货（  ）抽查盘点表'!B322</f>
        <v>07180073</v>
      </c>
      <c r="C324" s="108" t="str">
        <f>'[5]存货（  ）抽查盘点表'!D322</f>
        <v>不锈钢开孔器</v>
      </c>
      <c r="D324" s="110" t="str">
        <f>'[5]存货（  ）抽查盘点表'!E322</f>
        <v>Φ38</v>
      </c>
      <c r="E324" s="108"/>
      <c r="F324" s="108" t="str">
        <f>'[5]存货（  ）抽查盘点表'!G322</f>
        <v>件</v>
      </c>
      <c r="G324" s="111">
        <f>'[5]存货（  ）抽查盘点表'!I322</f>
        <v>19</v>
      </c>
      <c r="H324" s="111">
        <f t="shared" si="16"/>
        <v>25.8621052631579</v>
      </c>
      <c r="I324" s="111">
        <f>'[5]存货（  ）抽查盘点表'!J322</f>
        <v>491.38</v>
      </c>
      <c r="J324" s="115">
        <f>'[5]存货（  ）抽查盘点表'!O322</f>
        <v>19</v>
      </c>
      <c r="K324" s="111">
        <f t="shared" si="17"/>
        <v>12.9310525</v>
      </c>
      <c r="L324" s="115">
        <f>'[5]存货（  ）抽查盘点表'!Z322</f>
        <v>245.6899975</v>
      </c>
      <c r="M324" s="116">
        <f t="shared" si="18"/>
        <v>-245.6900025</v>
      </c>
      <c r="N324" s="117">
        <f t="shared" si="19"/>
        <v>-0.500000005087712</v>
      </c>
      <c r="O324" s="118"/>
    </row>
    <row r="325" s="105" customFormat="1" ht="16.5" customHeight="1" spans="1:15">
      <c r="A325" s="108">
        <f>'[5]存货（  ）抽查盘点表'!A323</f>
        <v>318</v>
      </c>
      <c r="B325" s="109" t="str">
        <f>'[5]存货（  ）抽查盘点表'!B323</f>
        <v>07180074</v>
      </c>
      <c r="C325" s="108" t="str">
        <f>'[5]存货（  ）抽查盘点表'!D323</f>
        <v>高速钢开孔器</v>
      </c>
      <c r="D325" s="110" t="str">
        <f>'[5]存货（  ）抽查盘点表'!E323</f>
        <v>Φ16</v>
      </c>
      <c r="E325" s="108"/>
      <c r="F325" s="108" t="str">
        <f>'[5]存货（  ）抽查盘点表'!G323</f>
        <v>件</v>
      </c>
      <c r="G325" s="111">
        <f>'[5]存货（  ）抽查盘点表'!I323</f>
        <v>11</v>
      </c>
      <c r="H325" s="111">
        <f t="shared" si="16"/>
        <v>5.38636363636364</v>
      </c>
      <c r="I325" s="111">
        <f>'[5]存货（  ）抽查盘点表'!J323</f>
        <v>59.25</v>
      </c>
      <c r="J325" s="115">
        <f>'[5]存货（  ）抽查盘点表'!O323</f>
        <v>10</v>
      </c>
      <c r="K325" s="111">
        <f t="shared" si="17"/>
        <v>2.693182</v>
      </c>
      <c r="L325" s="115">
        <f>'[5]存货（  ）抽查盘点表'!Z323</f>
        <v>26.93182</v>
      </c>
      <c r="M325" s="116">
        <f t="shared" si="18"/>
        <v>-32.31818</v>
      </c>
      <c r="N325" s="117">
        <f t="shared" si="19"/>
        <v>-0.545454514767932</v>
      </c>
      <c r="O325" s="118"/>
    </row>
    <row r="326" s="105" customFormat="1" ht="16.5" customHeight="1" spans="1:15">
      <c r="A326" s="108">
        <f>'[5]存货（  ）抽查盘点表'!A324</f>
        <v>319</v>
      </c>
      <c r="B326" s="109" t="str">
        <f>'[5]存货（  ）抽查盘点表'!B324</f>
        <v>07180075</v>
      </c>
      <c r="C326" s="108" t="str">
        <f>'[5]存货（  ）抽查盘点表'!D324</f>
        <v>高速钢开孔器</v>
      </c>
      <c r="D326" s="110" t="str">
        <f>'[5]存货（  ）抽查盘点表'!E324</f>
        <v>Φ40</v>
      </c>
      <c r="E326" s="108"/>
      <c r="F326" s="108" t="str">
        <f>'[5]存货（  ）抽查盘点表'!G324</f>
        <v>件</v>
      </c>
      <c r="G326" s="111">
        <f>'[5]存货（  ）抽查盘点表'!I324</f>
        <v>26</v>
      </c>
      <c r="H326" s="111">
        <f t="shared" si="16"/>
        <v>25.8623076923077</v>
      </c>
      <c r="I326" s="111">
        <f>'[5]存货（  ）抽查盘点表'!J324</f>
        <v>672.42</v>
      </c>
      <c r="J326" s="115">
        <f>'[5]存货（  ）抽查盘点表'!O324</f>
        <v>26</v>
      </c>
      <c r="K326" s="111">
        <f t="shared" si="17"/>
        <v>12.931154</v>
      </c>
      <c r="L326" s="115">
        <f>'[5]存货（  ）抽查盘点表'!Z324</f>
        <v>336.210004</v>
      </c>
      <c r="M326" s="116">
        <f t="shared" si="18"/>
        <v>-336.209996</v>
      </c>
      <c r="N326" s="117">
        <f t="shared" si="19"/>
        <v>-0.499999994051337</v>
      </c>
      <c r="O326" s="118"/>
    </row>
    <row r="327" s="105" customFormat="1" ht="16.5" customHeight="1" spans="1:15">
      <c r="A327" s="108">
        <f>'[5]存货（  ）抽查盘点表'!A325</f>
        <v>320</v>
      </c>
      <c r="B327" s="109" t="str">
        <f>'[5]存货（  ）抽查盘点表'!B325</f>
        <v>07180080</v>
      </c>
      <c r="C327" s="108" t="str">
        <f>'[5]存货（  ）抽查盘点表'!D325</f>
        <v>合金开孔器</v>
      </c>
      <c r="D327" s="110" t="str">
        <f>'[5]存货（  ）抽查盘点表'!E325</f>
        <v>30</v>
      </c>
      <c r="E327" s="108"/>
      <c r="F327" s="108" t="str">
        <f>'[5]存货（  ）抽查盘点表'!G325</f>
        <v>件</v>
      </c>
      <c r="G327" s="111">
        <f>'[5]存货（  ）抽查盘点表'!I325</f>
        <v>2</v>
      </c>
      <c r="H327" s="111">
        <f t="shared" si="16"/>
        <v>18.965</v>
      </c>
      <c r="I327" s="111">
        <f>'[5]存货（  ）抽查盘点表'!J325</f>
        <v>37.93</v>
      </c>
      <c r="J327" s="115">
        <f>'[5]存货（  ）抽查盘点表'!O325</f>
        <v>0</v>
      </c>
      <c r="K327" s="111">
        <f t="shared" si="17"/>
        <v>0</v>
      </c>
      <c r="L327" s="115">
        <f>'[5]存货（  ）抽查盘点表'!Z325</f>
        <v>0</v>
      </c>
      <c r="M327" s="116">
        <f t="shared" si="18"/>
        <v>-37.93</v>
      </c>
      <c r="N327" s="117">
        <f t="shared" si="19"/>
        <v>-1</v>
      </c>
      <c r="O327" s="118"/>
    </row>
    <row r="328" s="105" customFormat="1" ht="16.5" customHeight="1" spans="1:15">
      <c r="A328" s="108">
        <f>'[5]存货（  ）抽查盘点表'!A326</f>
        <v>321</v>
      </c>
      <c r="B328" s="109" t="str">
        <f>'[5]存货（  ）抽查盘点表'!B326</f>
        <v>07180087</v>
      </c>
      <c r="C328" s="108" t="str">
        <f>'[5]存货（  ）抽查盘点表'!D326</f>
        <v>高速钢开孔器</v>
      </c>
      <c r="D328" s="110" t="str">
        <f>'[5]存货（  ）抽查盘点表'!E326</f>
        <v>Φ50</v>
      </c>
      <c r="E328" s="108"/>
      <c r="F328" s="108" t="str">
        <f>'[5]存货（  ）抽查盘点表'!G326</f>
        <v>件</v>
      </c>
      <c r="G328" s="111">
        <f>'[5]存货（  ）抽查盘点表'!I326</f>
        <v>7</v>
      </c>
      <c r="H328" s="111">
        <f t="shared" ref="H328:H334" si="20">IF(G328=0,0,I328/G328)</f>
        <v>29.31</v>
      </c>
      <c r="I328" s="111">
        <f>'[5]存货（  ）抽查盘点表'!J326</f>
        <v>205.17</v>
      </c>
      <c r="J328" s="115">
        <f>'[5]存货（  ）抽查盘点表'!O326</f>
        <v>7</v>
      </c>
      <c r="K328" s="111">
        <f t="shared" ref="K328:K334" si="21">IF(J328=0,0,L328/J328)</f>
        <v>14.655</v>
      </c>
      <c r="L328" s="115">
        <f>'[5]存货（  ）抽查盘点表'!Z326</f>
        <v>102.585</v>
      </c>
      <c r="M328" s="116">
        <f t="shared" ref="M328:M334" si="22">IF(L328="","",L328-I328)</f>
        <v>-102.585</v>
      </c>
      <c r="N328" s="117">
        <f t="shared" ref="N328:N334" si="23">IF(ISERR(M328/I328),"",M328/I328)</f>
        <v>-0.5</v>
      </c>
      <c r="O328" s="118"/>
    </row>
    <row r="329" s="105" customFormat="1" ht="16.5" customHeight="1" spans="1:15">
      <c r="A329" s="108">
        <f>'[5]存货（  ）抽查盘点表'!A327</f>
        <v>322</v>
      </c>
      <c r="B329" s="109" t="str">
        <f>'[5]存货（  ）抽查盘点表'!B327</f>
        <v>07180090</v>
      </c>
      <c r="C329" s="108" t="str">
        <f>'[5]存货（  ）抽查盘点表'!D327</f>
        <v>高速钢开孔器</v>
      </c>
      <c r="D329" s="110" t="str">
        <f>'[5]存货（  ）抽查盘点表'!E327</f>
        <v>Φ18</v>
      </c>
      <c r="E329" s="108"/>
      <c r="F329" s="108" t="str">
        <f>'[5]存货（  ）抽查盘点表'!G327</f>
        <v>件</v>
      </c>
      <c r="G329" s="111">
        <f>'[5]存货（  ）抽查盘点表'!I327</f>
        <v>20</v>
      </c>
      <c r="H329" s="111">
        <f t="shared" si="20"/>
        <v>5.5555</v>
      </c>
      <c r="I329" s="111">
        <f>'[5]存货（  ）抽查盘点表'!J327</f>
        <v>111.11</v>
      </c>
      <c r="J329" s="115">
        <f>'[5]存货（  ）抽查盘点表'!O327</f>
        <v>0</v>
      </c>
      <c r="K329" s="111">
        <f t="shared" si="21"/>
        <v>0</v>
      </c>
      <c r="L329" s="115">
        <f>'[5]存货（  ）抽查盘点表'!Z327</f>
        <v>0</v>
      </c>
      <c r="M329" s="116">
        <f t="shared" si="22"/>
        <v>-111.11</v>
      </c>
      <c r="N329" s="117">
        <f t="shared" si="23"/>
        <v>-1</v>
      </c>
      <c r="O329" s="118"/>
    </row>
    <row r="330" s="105" customFormat="1" ht="16.5" customHeight="1" spans="1:15">
      <c r="A330" s="108">
        <f>'[5]存货（  ）抽查盘点表'!A328</f>
        <v>323</v>
      </c>
      <c r="B330" s="109" t="str">
        <f>'[5]存货（  ）抽查盘点表'!B328</f>
        <v>07180091</v>
      </c>
      <c r="C330" s="108" t="str">
        <f>'[5]存货（  ）抽查盘点表'!D328</f>
        <v>木工开孔器</v>
      </c>
      <c r="D330" s="110" t="str">
        <f>'[5]存货（  ）抽查盘点表'!E328</f>
        <v>50</v>
      </c>
      <c r="E330" s="108"/>
      <c r="F330" s="108" t="str">
        <f>'[5]存货（  ）抽查盘点表'!G328</f>
        <v>件</v>
      </c>
      <c r="G330" s="111">
        <f>'[5]存货（  ）抽查盘点表'!I328</f>
        <v>1</v>
      </c>
      <c r="H330" s="111">
        <f t="shared" si="20"/>
        <v>29.31</v>
      </c>
      <c r="I330" s="111">
        <f>'[5]存货（  ）抽查盘点表'!J328</f>
        <v>29.31</v>
      </c>
      <c r="J330" s="115">
        <f>'[5]存货（  ）抽查盘点表'!O328</f>
        <v>1</v>
      </c>
      <c r="K330" s="111">
        <f t="shared" si="21"/>
        <v>14.655</v>
      </c>
      <c r="L330" s="115">
        <f>'[5]存货（  ）抽查盘点表'!Z328</f>
        <v>14.655</v>
      </c>
      <c r="M330" s="116">
        <f t="shared" si="22"/>
        <v>-14.655</v>
      </c>
      <c r="N330" s="117">
        <f t="shared" si="23"/>
        <v>-0.5</v>
      </c>
      <c r="O330" s="118"/>
    </row>
    <row r="331" s="105" customFormat="1" ht="16.5" customHeight="1" spans="1:15">
      <c r="A331" s="108">
        <f>'[5]存货（  ）抽查盘点表'!A329</f>
        <v>324</v>
      </c>
      <c r="B331" s="109" t="str">
        <f>'[5]存货（  ）抽查盘点表'!B329</f>
        <v>07180098</v>
      </c>
      <c r="C331" s="108" t="str">
        <f>'[5]存货（  ）抽查盘点表'!D329</f>
        <v>开孔器</v>
      </c>
      <c r="D331" s="110" t="str">
        <f>'[5]存货（  ）抽查盘点表'!E329</f>
        <v>φ125</v>
      </c>
      <c r="E331" s="108"/>
      <c r="F331" s="108" t="str">
        <f>'[5]存货（  ）抽查盘点表'!G329</f>
        <v>个</v>
      </c>
      <c r="G331" s="111">
        <f>'[5]存货（  ）抽查盘点表'!I329</f>
        <v>2</v>
      </c>
      <c r="H331" s="111">
        <f t="shared" si="20"/>
        <v>121.24</v>
      </c>
      <c r="I331" s="111">
        <f>'[5]存货（  ）抽查盘点表'!J329</f>
        <v>242.48</v>
      </c>
      <c r="J331" s="115">
        <f>'[5]存货（  ）抽查盘点表'!O329</f>
        <v>2</v>
      </c>
      <c r="K331" s="111">
        <f t="shared" si="21"/>
        <v>60.62</v>
      </c>
      <c r="L331" s="115">
        <f>'[5]存货（  ）抽查盘点表'!Z329</f>
        <v>121.24</v>
      </c>
      <c r="M331" s="116">
        <f t="shared" si="22"/>
        <v>-121.24</v>
      </c>
      <c r="N331" s="117">
        <f t="shared" si="23"/>
        <v>-0.5</v>
      </c>
      <c r="O331" s="118"/>
    </row>
    <row r="332" s="105" customFormat="1" ht="16.5" customHeight="1" spans="1:15">
      <c r="A332" s="108">
        <f>'[5]存货（  ）抽查盘点表'!A330</f>
        <v>325</v>
      </c>
      <c r="B332" s="109" t="str">
        <f>'[5]存货（  ）抽查盘点表'!B330</f>
        <v>07180099</v>
      </c>
      <c r="C332" s="108" t="str">
        <f>'[5]存货（  ）抽查盘点表'!D330</f>
        <v>开孔器</v>
      </c>
      <c r="D332" s="110" t="str">
        <f>'[5]存货（  ）抽查盘点表'!E330</f>
        <v>φ150</v>
      </c>
      <c r="E332" s="108"/>
      <c r="F332" s="108" t="str">
        <f>'[5]存货（  ）抽查盘点表'!G330</f>
        <v>个</v>
      </c>
      <c r="G332" s="111">
        <f>'[5]存货（  ）抽查盘点表'!I330</f>
        <v>2</v>
      </c>
      <c r="H332" s="111">
        <f t="shared" si="20"/>
        <v>144.69</v>
      </c>
      <c r="I332" s="111">
        <f>'[5]存货（  ）抽查盘点表'!J330</f>
        <v>289.38</v>
      </c>
      <c r="J332" s="115">
        <f>'[5]存货（  ）抽查盘点表'!O330</f>
        <v>0</v>
      </c>
      <c r="K332" s="111">
        <f t="shared" si="21"/>
        <v>0</v>
      </c>
      <c r="L332" s="115">
        <f>'[5]存货（  ）抽查盘点表'!Z330</f>
        <v>0</v>
      </c>
      <c r="M332" s="116">
        <f t="shared" si="22"/>
        <v>-289.38</v>
      </c>
      <c r="N332" s="117">
        <f t="shared" si="23"/>
        <v>-1</v>
      </c>
      <c r="O332" s="118"/>
    </row>
    <row r="333" s="105" customFormat="1" ht="16.5" customHeight="1" spans="1:15">
      <c r="A333" s="108">
        <f>'[5]存货（  ）抽查盘点表'!A331</f>
        <v>326</v>
      </c>
      <c r="B333" s="109" t="str">
        <f>'[5]存货（  ）抽查盘点表'!B331</f>
        <v>07200005</v>
      </c>
      <c r="C333" s="108" t="str">
        <f>'[5]存货（  ）抽查盘点表'!D331</f>
        <v>聚氨脂喷砂管</v>
      </c>
      <c r="D333" s="110" t="str">
        <f>'[5]存货（  ）抽查盘点表'!E331</f>
        <v>φ32</v>
      </c>
      <c r="E333" s="108"/>
      <c r="F333" s="108" t="str">
        <f>'[5]存货（  ）抽查盘点表'!G331</f>
        <v>米</v>
      </c>
      <c r="G333" s="111">
        <f>'[5]存货（  ）抽查盘点表'!I331</f>
        <v>40</v>
      </c>
      <c r="H333" s="111">
        <f t="shared" si="20"/>
        <v>57.52225</v>
      </c>
      <c r="I333" s="111">
        <f>'[5]存货（  ）抽查盘点表'!J331</f>
        <v>2300.89</v>
      </c>
      <c r="J333" s="115">
        <f>'[5]存货（  ）抽查盘点表'!O331</f>
        <v>40</v>
      </c>
      <c r="K333" s="111">
        <f t="shared" si="21"/>
        <v>28.761125</v>
      </c>
      <c r="L333" s="115">
        <f>'[5]存货（  ）抽查盘点表'!Z331</f>
        <v>1150.445</v>
      </c>
      <c r="M333" s="116">
        <f t="shared" si="22"/>
        <v>-1150.445</v>
      </c>
      <c r="N333" s="117">
        <f t="shared" si="23"/>
        <v>-0.5</v>
      </c>
      <c r="O333" s="118"/>
    </row>
    <row r="334" s="105" customFormat="1" ht="16.5" customHeight="1" spans="1:15">
      <c r="A334" s="108">
        <f>'[5]存货（  ）抽查盘点表'!A332</f>
        <v>327</v>
      </c>
      <c r="B334" s="109" t="str">
        <f>'[5]存货（  ）抽查盘点表'!B332</f>
        <v>07210001</v>
      </c>
      <c r="C334" s="108" t="str">
        <f>'[5]存货（  ）抽查盘点表'!D332</f>
        <v>排风扇</v>
      </c>
      <c r="D334" s="110"/>
      <c r="E334" s="108"/>
      <c r="F334" s="108" t="str">
        <f>'[5]存货（  ）抽查盘点表'!G332</f>
        <v>个</v>
      </c>
      <c r="G334" s="111">
        <f>'[5]存货（  ）抽查盘点表'!I332</f>
        <v>3</v>
      </c>
      <c r="H334" s="111">
        <f t="shared" si="20"/>
        <v>142.986666666667</v>
      </c>
      <c r="I334" s="111">
        <f>'[5]存货（  ）抽查盘点表'!J332</f>
        <v>428.96</v>
      </c>
      <c r="J334" s="115">
        <f>'[5]存货（  ）抽查盘点表'!O332</f>
        <v>3</v>
      </c>
      <c r="K334" s="111">
        <f t="shared" si="21"/>
        <v>71.4933335</v>
      </c>
      <c r="L334" s="115">
        <f>'[5]存货（  ）抽查盘点表'!Z332</f>
        <v>214.4800005</v>
      </c>
      <c r="M334" s="116">
        <f t="shared" si="22"/>
        <v>-214.4799995</v>
      </c>
      <c r="N334" s="117">
        <f t="shared" si="23"/>
        <v>-0.49999999883439</v>
      </c>
      <c r="O334" s="118"/>
    </row>
    <row r="335" s="105" customFormat="1" ht="16.5" customHeight="1" spans="1:15">
      <c r="A335" s="108">
        <f>'[5]存货（  ）抽查盘点表'!A376</f>
        <v>371</v>
      </c>
      <c r="B335" s="109" t="str">
        <f>'[5]存货（  ）抽查盘点表'!B376</f>
        <v>08020007</v>
      </c>
      <c r="C335" s="108" t="str">
        <f>'[5]存货（  ）抽查盘点表'!D376</f>
        <v>氩气</v>
      </c>
      <c r="D335" s="110"/>
      <c r="E335" s="108"/>
      <c r="F335" s="108" t="str">
        <f>'[5]存货（  ）抽查盘点表'!G376</f>
        <v>件</v>
      </c>
      <c r="G335" s="111">
        <f>'[5]存货（  ）抽查盘点表'!I376</f>
        <v>2</v>
      </c>
      <c r="H335" s="111">
        <f t="shared" ref="H335:H348" si="24">IF(G335=0,0,I335/G335)</f>
        <v>206.895</v>
      </c>
      <c r="I335" s="111">
        <f>'[5]存货（  ）抽查盘点表'!J376</f>
        <v>413.79</v>
      </c>
      <c r="J335" s="115">
        <f>'[5]存货（  ）抽查盘点表'!O376</f>
        <v>0</v>
      </c>
      <c r="K335" s="111">
        <f t="shared" ref="K335:K348" si="25">IF(J335=0,0,L335/J335)</f>
        <v>0</v>
      </c>
      <c r="L335" s="115">
        <f>'[5]存货（  ）抽查盘点表'!Z376</f>
        <v>0</v>
      </c>
      <c r="M335" s="116">
        <f t="shared" ref="M335:M348" si="26">IF(L335="","",L335-I335)</f>
        <v>-413.79</v>
      </c>
      <c r="N335" s="117">
        <f t="shared" ref="N335:N348" si="27">IF(ISERR(M335/I335),"",M335/I335)</f>
        <v>-1</v>
      </c>
      <c r="O335" s="119"/>
    </row>
    <row r="336" s="105" customFormat="1" ht="16.5" customHeight="1" spans="1:15">
      <c r="A336" s="108">
        <f>'[5]存货（  ）抽查盘点表'!A377</f>
        <v>372</v>
      </c>
      <c r="B336" s="109" t="str">
        <f>'[5]存货（  ）抽查盘点表'!B377</f>
        <v>08030013</v>
      </c>
      <c r="C336" s="108" t="str">
        <f>'[5]存货（  ）抽查盘点表'!D377</f>
        <v>草酸</v>
      </c>
      <c r="D336" s="110"/>
      <c r="E336" s="108"/>
      <c r="F336" s="108" t="str">
        <f>'[5]存货（  ）抽查盘点表'!G377</f>
        <v>公斤（千克）</v>
      </c>
      <c r="G336" s="111">
        <f>'[5]存货（  ）抽查盘点表'!I377</f>
        <v>2</v>
      </c>
      <c r="H336" s="111">
        <f t="shared" si="24"/>
        <v>11.97</v>
      </c>
      <c r="I336" s="111">
        <f>'[5]存货（  ）抽查盘点表'!J377</f>
        <v>23.94</v>
      </c>
      <c r="J336" s="115">
        <f>'[5]存货（  ）抽查盘点表'!O377</f>
        <v>2</v>
      </c>
      <c r="K336" s="111">
        <f t="shared" si="25"/>
        <v>0</v>
      </c>
      <c r="L336" s="115">
        <f>'[5]存货（  ）抽查盘点表'!Z377</f>
        <v>0</v>
      </c>
      <c r="M336" s="116">
        <f t="shared" si="26"/>
        <v>-23.94</v>
      </c>
      <c r="N336" s="117">
        <f t="shared" si="27"/>
        <v>-1</v>
      </c>
      <c r="O336" s="119" t="s">
        <v>33</v>
      </c>
    </row>
    <row r="337" s="105" customFormat="1" ht="16.5" customHeight="1" spans="1:15">
      <c r="A337" s="108">
        <f>'[5]存货（  ）抽查盘点表'!A378</f>
        <v>373</v>
      </c>
      <c r="B337" s="109" t="str">
        <f>'[5]存货（  ）抽查盘点表'!B378</f>
        <v>08030033</v>
      </c>
      <c r="C337" s="108" t="str">
        <f>'[5]存货（  ）抽查盘点表'!D378</f>
        <v>密封胶</v>
      </c>
      <c r="D337" s="110"/>
      <c r="E337" s="108"/>
      <c r="F337" s="108" t="str">
        <f>'[5]存货（  ）抽查盘点表'!G378</f>
        <v>件</v>
      </c>
      <c r="G337" s="111">
        <f>'[5]存货（  ）抽查盘点表'!I378</f>
        <v>3</v>
      </c>
      <c r="H337" s="111">
        <f t="shared" si="24"/>
        <v>7.72666666666667</v>
      </c>
      <c r="I337" s="111">
        <f>'[5]存货（  ）抽查盘点表'!J378</f>
        <v>23.18</v>
      </c>
      <c r="J337" s="115">
        <f>'[5]存货（  ）抽查盘点表'!O378</f>
        <v>3</v>
      </c>
      <c r="K337" s="111">
        <f t="shared" si="25"/>
        <v>0</v>
      </c>
      <c r="L337" s="115">
        <f>'[5]存货（  ）抽查盘点表'!Z378</f>
        <v>0</v>
      </c>
      <c r="M337" s="116">
        <f t="shared" si="26"/>
        <v>-23.18</v>
      </c>
      <c r="N337" s="117">
        <f t="shared" si="27"/>
        <v>-1</v>
      </c>
      <c r="O337" s="119" t="s">
        <v>33</v>
      </c>
    </row>
    <row r="338" s="105" customFormat="1" ht="16.5" customHeight="1" spans="1:15">
      <c r="A338" s="108">
        <f>'[5]存货（  ）抽查盘点表'!A379</f>
        <v>374</v>
      </c>
      <c r="B338" s="109" t="str">
        <f>'[5]存货（  ）抽查盘点表'!B379</f>
        <v>08030039</v>
      </c>
      <c r="C338" s="108" t="str">
        <f>'[5]存货（  ）抽查盘点表'!D379</f>
        <v>齿轮油</v>
      </c>
      <c r="D338" s="110"/>
      <c r="E338" s="108"/>
      <c r="F338" s="108" t="str">
        <f>'[5]存货（  ）抽查盘点表'!G379</f>
        <v>公斤（千克）</v>
      </c>
      <c r="G338" s="111">
        <f>'[5]存货（  ）抽查盘点表'!I379</f>
        <v>27</v>
      </c>
      <c r="H338" s="111">
        <f t="shared" si="24"/>
        <v>18.0048148148148</v>
      </c>
      <c r="I338" s="111">
        <f>'[5]存货（  ）抽查盘点表'!J379</f>
        <v>486.13</v>
      </c>
      <c r="J338" s="115">
        <f>'[5]存货（  ）抽查盘点表'!O379</f>
        <v>0</v>
      </c>
      <c r="K338" s="111">
        <f t="shared" si="25"/>
        <v>0</v>
      </c>
      <c r="L338" s="115">
        <f>'[5]存货（  ）抽查盘点表'!Z379</f>
        <v>0</v>
      </c>
      <c r="M338" s="116">
        <f t="shared" si="26"/>
        <v>-486.13</v>
      </c>
      <c r="N338" s="117">
        <f t="shared" si="27"/>
        <v>-1</v>
      </c>
      <c r="O338" s="119"/>
    </row>
    <row r="339" s="105" customFormat="1" ht="16.5" customHeight="1" spans="1:15">
      <c r="A339" s="108">
        <f>'[5]存货（  ）抽查盘点表'!A380</f>
        <v>375</v>
      </c>
      <c r="B339" s="109" t="str">
        <f>'[5]存货（  ）抽查盘点表'!B380</f>
        <v>08030059</v>
      </c>
      <c r="C339" s="108" t="str">
        <f>'[5]存货（  ）抽查盘点表'!D380</f>
        <v>界面剂</v>
      </c>
      <c r="D339" s="110"/>
      <c r="E339" s="108"/>
      <c r="F339" s="108" t="str">
        <f>'[5]存货（  ）抽查盘点表'!G380</f>
        <v>件</v>
      </c>
      <c r="G339" s="111">
        <f>'[5]存货（  ）抽查盘点表'!I380</f>
        <v>0</v>
      </c>
      <c r="H339" s="111">
        <f t="shared" si="24"/>
        <v>0</v>
      </c>
      <c r="I339" s="111">
        <f>'[5]存货（  ）抽查盘点表'!J380</f>
        <v>15.56</v>
      </c>
      <c r="J339" s="115">
        <f>'[5]存货（  ）抽查盘点表'!O380</f>
        <v>0</v>
      </c>
      <c r="K339" s="111">
        <f t="shared" si="25"/>
        <v>0</v>
      </c>
      <c r="L339" s="115">
        <f>'[5]存货（  ）抽查盘点表'!Z380</f>
        <v>0</v>
      </c>
      <c r="M339" s="116">
        <f t="shared" si="26"/>
        <v>-15.56</v>
      </c>
      <c r="N339" s="117">
        <f t="shared" si="27"/>
        <v>-1</v>
      </c>
      <c r="O339" s="119"/>
    </row>
    <row r="340" s="105" customFormat="1" ht="16.5" customHeight="1" spans="1:15">
      <c r="A340" s="108">
        <f>'[5]存货（  ）抽查盘点表'!A381</f>
        <v>376</v>
      </c>
      <c r="B340" s="109" t="str">
        <f>'[5]存货（  ）抽查盘点表'!B381</f>
        <v>08030062</v>
      </c>
      <c r="C340" s="108" t="str">
        <f>'[5]存货（  ）抽查盘点表'!D381</f>
        <v>堵漏王</v>
      </c>
      <c r="D340" s="110"/>
      <c r="E340" s="108"/>
      <c r="F340" s="108" t="str">
        <f>'[5]存货（  ）抽查盘点表'!G381</f>
        <v>公斤（千克）</v>
      </c>
      <c r="G340" s="111">
        <f>'[5]存货（  ）抽查盘点表'!I381</f>
        <v>2</v>
      </c>
      <c r="H340" s="111">
        <f t="shared" si="24"/>
        <v>13.275</v>
      </c>
      <c r="I340" s="111">
        <f>'[5]存货（  ）抽查盘点表'!J381</f>
        <v>26.55</v>
      </c>
      <c r="J340" s="115">
        <f>'[5]存货（  ）抽查盘点表'!O381</f>
        <v>0</v>
      </c>
      <c r="K340" s="111">
        <f t="shared" si="25"/>
        <v>0</v>
      </c>
      <c r="L340" s="115">
        <f>'[5]存货（  ）抽查盘点表'!Z381</f>
        <v>0</v>
      </c>
      <c r="M340" s="116">
        <f t="shared" si="26"/>
        <v>-26.55</v>
      </c>
      <c r="N340" s="117">
        <f t="shared" si="27"/>
        <v>-1</v>
      </c>
      <c r="O340" s="119"/>
    </row>
    <row r="341" s="105" customFormat="1" ht="16.5" customHeight="1" spans="1:15">
      <c r="A341" s="108">
        <f>'[5]存货（  ）抽查盘点表'!A382</f>
        <v>377</v>
      </c>
      <c r="B341" s="109" t="str">
        <f>'[5]存货（  ）抽查盘点表'!B382</f>
        <v>08030070</v>
      </c>
      <c r="C341" s="108" t="str">
        <f>'[5]存货（  ）抽查盘点表'!D382</f>
        <v>防冻液</v>
      </c>
      <c r="D341" s="110"/>
      <c r="E341" s="108"/>
      <c r="F341" s="108" t="str">
        <f>'[5]存货（  ）抽查盘点表'!G382</f>
        <v>公斤（千克）</v>
      </c>
      <c r="G341" s="111">
        <f>'[5]存货（  ）抽查盘点表'!I382</f>
        <v>0</v>
      </c>
      <c r="H341" s="111">
        <f t="shared" si="24"/>
        <v>0</v>
      </c>
      <c r="I341" s="111">
        <f>'[5]存货（  ）抽查盘点表'!J382</f>
        <v>16.68</v>
      </c>
      <c r="J341" s="115">
        <f>'[5]存货（  ）抽查盘点表'!O382</f>
        <v>0</v>
      </c>
      <c r="K341" s="111">
        <f t="shared" si="25"/>
        <v>0</v>
      </c>
      <c r="L341" s="115">
        <f>'[5]存货（  ）抽查盘点表'!Z382</f>
        <v>0</v>
      </c>
      <c r="M341" s="116">
        <f t="shared" si="26"/>
        <v>-16.68</v>
      </c>
      <c r="N341" s="117">
        <f t="shared" si="27"/>
        <v>-1</v>
      </c>
      <c r="O341" s="119"/>
    </row>
    <row r="342" s="105" customFormat="1" ht="16.5" customHeight="1" spans="1:15">
      <c r="A342" s="108">
        <f>'[5]存货（  ）抽查盘点表'!A383</f>
        <v>378</v>
      </c>
      <c r="B342" s="109" t="str">
        <f>'[5]存货（  ）抽查盘点表'!B383</f>
        <v>08030072</v>
      </c>
      <c r="C342" s="108" t="str">
        <f>'[5]存货（  ）抽查盘点表'!D383</f>
        <v>黄油</v>
      </c>
      <c r="D342" s="110"/>
      <c r="E342" s="108"/>
      <c r="F342" s="108" t="str">
        <f>'[5]存货（  ）抽查盘点表'!G383</f>
        <v>公斤（千克）</v>
      </c>
      <c r="G342" s="111">
        <f>'[5]存货（  ）抽查盘点表'!I383</f>
        <v>3</v>
      </c>
      <c r="H342" s="111">
        <f t="shared" si="24"/>
        <v>7.08</v>
      </c>
      <c r="I342" s="111">
        <f>'[5]存货（  ）抽查盘点表'!J383</f>
        <v>21.24</v>
      </c>
      <c r="J342" s="115">
        <f>'[5]存货（  ）抽查盘点表'!O383</f>
        <v>3</v>
      </c>
      <c r="K342" s="111">
        <f t="shared" si="25"/>
        <v>0</v>
      </c>
      <c r="L342" s="115">
        <f>'[5]存货（  ）抽查盘点表'!Z383</f>
        <v>0</v>
      </c>
      <c r="M342" s="116">
        <f t="shared" si="26"/>
        <v>-21.24</v>
      </c>
      <c r="N342" s="117">
        <f t="shared" si="27"/>
        <v>-1</v>
      </c>
      <c r="O342" s="119" t="s">
        <v>33</v>
      </c>
    </row>
    <row r="343" s="105" customFormat="1" ht="16.5" customHeight="1" spans="1:15">
      <c r="A343" s="108">
        <f>'[5]存货（  ）抽查盘点表'!A384</f>
        <v>379</v>
      </c>
      <c r="B343" s="109" t="str">
        <f>'[5]存货（  ）抽查盘点表'!B384</f>
        <v>08030122</v>
      </c>
      <c r="C343" s="108" t="str">
        <f>'[5]存货（  ）抽查盘点表'!D384</f>
        <v>锯末</v>
      </c>
      <c r="D343" s="110"/>
      <c r="E343" s="108"/>
      <c r="F343" s="108" t="str">
        <f>'[5]存货（  ）抽查盘点表'!G384</f>
        <v>包</v>
      </c>
      <c r="G343" s="111">
        <f>'[5]存货（  ）抽查盘点表'!I384</f>
        <v>1</v>
      </c>
      <c r="H343" s="111">
        <f t="shared" si="24"/>
        <v>13.27</v>
      </c>
      <c r="I343" s="111">
        <f>'[5]存货（  ）抽查盘点表'!J384</f>
        <v>13.27</v>
      </c>
      <c r="J343" s="115">
        <f>'[5]存货（  ）抽查盘点表'!O384</f>
        <v>0</v>
      </c>
      <c r="K343" s="111">
        <f t="shared" si="25"/>
        <v>0</v>
      </c>
      <c r="L343" s="115">
        <f>'[5]存货（  ）抽查盘点表'!Z384</f>
        <v>0</v>
      </c>
      <c r="M343" s="116">
        <f t="shared" si="26"/>
        <v>-13.27</v>
      </c>
      <c r="N343" s="117">
        <f t="shared" si="27"/>
        <v>-1</v>
      </c>
      <c r="O343" s="119"/>
    </row>
    <row r="344" s="105" customFormat="1" ht="16.5" customHeight="1" spans="1:15">
      <c r="A344" s="108">
        <f>'[5]存货（  ）抽查盘点表'!A385</f>
        <v>380</v>
      </c>
      <c r="B344" s="109" t="str">
        <f>'[5]存货（  ）抽查盘点表'!B385</f>
        <v>08030127</v>
      </c>
      <c r="C344" s="108" t="str">
        <f>'[5]存货（  ）抽查盘点表'!D385</f>
        <v>篷布</v>
      </c>
      <c r="D344" s="110"/>
      <c r="E344" s="108"/>
      <c r="F344" s="108" t="str">
        <f>'[5]存货（  ）抽查盘点表'!G385</f>
        <v>立方米</v>
      </c>
      <c r="G344" s="111">
        <f>'[5]存货（  ）抽查盘点表'!I385</f>
        <v>0</v>
      </c>
      <c r="H344" s="111">
        <f t="shared" si="24"/>
        <v>0</v>
      </c>
      <c r="I344" s="111">
        <f>'[5]存货（  ）抽查盘点表'!J385</f>
        <v>16.48</v>
      </c>
      <c r="J344" s="115">
        <f>'[5]存货（  ）抽查盘点表'!O385</f>
        <v>0</v>
      </c>
      <c r="K344" s="111">
        <f t="shared" si="25"/>
        <v>0</v>
      </c>
      <c r="L344" s="115">
        <f>'[5]存货（  ）抽查盘点表'!Z385</f>
        <v>0</v>
      </c>
      <c r="M344" s="116">
        <f t="shared" si="26"/>
        <v>-16.48</v>
      </c>
      <c r="N344" s="117">
        <f t="shared" si="27"/>
        <v>-1</v>
      </c>
      <c r="O344" s="119"/>
    </row>
    <row r="345" s="105" customFormat="1" ht="16.5" customHeight="1" spans="1:15">
      <c r="A345" s="108">
        <f>'[5]存货（  ）抽查盘点表'!A386</f>
        <v>381</v>
      </c>
      <c r="B345" s="109" t="str">
        <f>'[5]存货（  ）抽查盘点表'!B386</f>
        <v>08030147</v>
      </c>
      <c r="C345" s="108" t="str">
        <f>'[5]存货（  ）抽查盘点表'!D386</f>
        <v>云石胶</v>
      </c>
      <c r="D345" s="110"/>
      <c r="E345" s="108"/>
      <c r="F345" s="108" t="str">
        <f>'[5]存货（  ）抽查盘点表'!G386</f>
        <v>支</v>
      </c>
      <c r="G345" s="111">
        <f>'[5]存货（  ）抽查盘点表'!I386</f>
        <v>1</v>
      </c>
      <c r="H345" s="111">
        <f t="shared" si="24"/>
        <v>132.74</v>
      </c>
      <c r="I345" s="111">
        <f>'[5]存货（  ）抽查盘点表'!J386</f>
        <v>132.74</v>
      </c>
      <c r="J345" s="115">
        <f>'[5]存货（  ）抽查盘点表'!O386</f>
        <v>1</v>
      </c>
      <c r="K345" s="111">
        <f t="shared" si="25"/>
        <v>0</v>
      </c>
      <c r="L345" s="115">
        <f>'[5]存货（  ）抽查盘点表'!Z386</f>
        <v>0</v>
      </c>
      <c r="M345" s="116">
        <f t="shared" si="26"/>
        <v>-132.74</v>
      </c>
      <c r="N345" s="117">
        <f t="shared" si="27"/>
        <v>-1</v>
      </c>
      <c r="O345" s="119" t="s">
        <v>33</v>
      </c>
    </row>
    <row r="346" s="105" customFormat="1" ht="16.5" customHeight="1" spans="1:15">
      <c r="A346" s="108">
        <f>'[5]存货（  ）抽查盘点表'!A387</f>
        <v>382</v>
      </c>
      <c r="B346" s="109" t="str">
        <f>'[5]存货（  ）抽查盘点表'!B387</f>
        <v>08030230</v>
      </c>
      <c r="C346" s="108" t="str">
        <f>'[5]存货（  ）抽查盘点表'!D387</f>
        <v>万能胶</v>
      </c>
      <c r="D346" s="110"/>
      <c r="E346" s="108"/>
      <c r="F346" s="108" t="str">
        <f>'[5]存货（  ）抽查盘点表'!G387</f>
        <v>桶</v>
      </c>
      <c r="G346" s="111">
        <f>'[5]存货（  ）抽查盘点表'!I387</f>
        <v>2</v>
      </c>
      <c r="H346" s="111">
        <f t="shared" si="24"/>
        <v>193.395</v>
      </c>
      <c r="I346" s="111">
        <f>'[5]存货（  ）抽查盘点表'!J387</f>
        <v>386.79</v>
      </c>
      <c r="J346" s="115">
        <f>'[5]存货（  ）抽查盘点表'!O387</f>
        <v>2</v>
      </c>
      <c r="K346" s="111">
        <f t="shared" si="25"/>
        <v>0</v>
      </c>
      <c r="L346" s="115">
        <f>'[5]存货（  ）抽查盘点表'!Z387</f>
        <v>0</v>
      </c>
      <c r="M346" s="116">
        <f t="shared" si="26"/>
        <v>-386.79</v>
      </c>
      <c r="N346" s="117">
        <f t="shared" si="27"/>
        <v>-1</v>
      </c>
      <c r="O346" s="119" t="s">
        <v>33</v>
      </c>
    </row>
    <row r="347" s="105" customFormat="1" ht="16.5" customHeight="1" spans="1:15">
      <c r="A347" s="108">
        <f>'[5]存货（  ）抽查盘点表'!A388</f>
        <v>383</v>
      </c>
      <c r="B347" s="109" t="str">
        <f>'[5]存货（  ）抽查盘点表'!B388</f>
        <v>08030235</v>
      </c>
      <c r="C347" s="108" t="str">
        <f>'[5]存货（  ）抽查盘点表'!D388</f>
        <v>冷底油</v>
      </c>
      <c r="D347" s="110"/>
      <c r="E347" s="108"/>
      <c r="F347" s="108" t="str">
        <f>'[5]存货（  ）抽查盘点表'!G388</f>
        <v>桶</v>
      </c>
      <c r="G347" s="111">
        <f>'[5]存货（  ）抽查盘点表'!I388</f>
        <v>1</v>
      </c>
      <c r="H347" s="111">
        <f t="shared" si="24"/>
        <v>60.34</v>
      </c>
      <c r="I347" s="111">
        <f>'[5]存货（  ）抽查盘点表'!J388</f>
        <v>60.34</v>
      </c>
      <c r="J347" s="115">
        <f>'[5]存货（  ）抽查盘点表'!O388</f>
        <v>0</v>
      </c>
      <c r="K347" s="111">
        <f t="shared" si="25"/>
        <v>0</v>
      </c>
      <c r="L347" s="115">
        <f>'[5]存货（  ）抽查盘点表'!Z388</f>
        <v>0</v>
      </c>
      <c r="M347" s="116">
        <f t="shared" si="26"/>
        <v>-60.34</v>
      </c>
      <c r="N347" s="117">
        <f t="shared" si="27"/>
        <v>-1</v>
      </c>
      <c r="O347" s="119"/>
    </row>
    <row r="348" s="105" customFormat="1" ht="16.5" customHeight="1" spans="1:15">
      <c r="A348" s="108">
        <f>'[5]存货（  ）抽查盘点表'!A389</f>
        <v>384</v>
      </c>
      <c r="B348" s="109" t="str">
        <f>'[5]存货（  ）抽查盘点表'!B389</f>
        <v>08030242</v>
      </c>
      <c r="C348" s="108" t="str">
        <f>'[5]存货（  ）抽查盘点表'!D389</f>
        <v>密封胶</v>
      </c>
      <c r="D348" s="110" t="str">
        <f>'[5]存货（  ）抽查盘点表'!E389</f>
        <v>管道专用</v>
      </c>
      <c r="E348" s="108"/>
      <c r="F348" s="108" t="str">
        <f>'[5]存货（  ）抽查盘点表'!G389</f>
        <v>支</v>
      </c>
      <c r="G348" s="111">
        <f>'[5]存货（  ）抽查盘点表'!I389</f>
        <v>12</v>
      </c>
      <c r="H348" s="111">
        <f t="shared" si="24"/>
        <v>13.2741666666667</v>
      </c>
      <c r="I348" s="111">
        <f>'[5]存货（  ）抽查盘点表'!J389</f>
        <v>159.29</v>
      </c>
      <c r="J348" s="115">
        <f>'[5]存货（  ）抽查盘点表'!O389</f>
        <v>12</v>
      </c>
      <c r="K348" s="111">
        <f t="shared" si="25"/>
        <v>0</v>
      </c>
      <c r="L348" s="115">
        <f>'[5]存货（  ）抽查盘点表'!Z389</f>
        <v>0</v>
      </c>
      <c r="M348" s="116">
        <f t="shared" si="26"/>
        <v>-159.29</v>
      </c>
      <c r="N348" s="117">
        <f t="shared" si="27"/>
        <v>-1</v>
      </c>
      <c r="O348" s="119" t="s">
        <v>33</v>
      </c>
    </row>
    <row r="349" s="105" customFormat="1" ht="16.5" customHeight="1" spans="1:15">
      <c r="A349" s="108">
        <f>'[5]存货（  ）抽查盘点表'!A390</f>
        <v>385</v>
      </c>
      <c r="B349" s="109" t="str">
        <f>'[5]存货（  ）抽查盘点表'!B390</f>
        <v>08030252</v>
      </c>
      <c r="C349" s="108" t="str">
        <f>'[5]存货（  ）抽查盘点表'!D390</f>
        <v>密封胶</v>
      </c>
      <c r="D349" s="110" t="str">
        <f>'[5]存货（  ）抽查盘点表'!E390</f>
        <v>瓷白</v>
      </c>
      <c r="E349" s="108"/>
      <c r="F349" s="108" t="str">
        <f>'[5]存货（  ）抽查盘点表'!G390</f>
        <v>件</v>
      </c>
      <c r="G349" s="111">
        <f>'[5]存货（  ）抽查盘点表'!I390</f>
        <v>0</v>
      </c>
      <c r="H349" s="111">
        <f t="shared" ref="H349:H412" si="28">IF(G349=0,0,I349/G349)</f>
        <v>0</v>
      </c>
      <c r="I349" s="111">
        <f>'[5]存货（  ）抽查盘点表'!J390</f>
        <v>8.79</v>
      </c>
      <c r="J349" s="115">
        <f>'[5]存货（  ）抽查盘点表'!O390</f>
        <v>0</v>
      </c>
      <c r="K349" s="111">
        <f t="shared" ref="K349:K412" si="29">IF(J349=0,0,L349/J349)</f>
        <v>0</v>
      </c>
      <c r="L349" s="115">
        <f>'[5]存货（  ）抽查盘点表'!Z390</f>
        <v>0</v>
      </c>
      <c r="M349" s="116">
        <f t="shared" ref="M349:M412" si="30">IF(L349="","",L349-I349)</f>
        <v>-8.79</v>
      </c>
      <c r="N349" s="117">
        <f t="shared" ref="N349:N412" si="31">IF(ISERR(M349/I349),"",M349/I349)</f>
        <v>-1</v>
      </c>
      <c r="O349" s="119"/>
    </row>
    <row r="350" s="105" customFormat="1" ht="16.5" customHeight="1" spans="1:15">
      <c r="A350" s="108">
        <f>'[5]存货（  ）抽查盘点表'!A391</f>
        <v>386</v>
      </c>
      <c r="B350" s="109" t="str">
        <f>'[5]存货（  ）抽查盘点表'!B391</f>
        <v>08030253</v>
      </c>
      <c r="C350" s="108" t="str">
        <f>'[5]存货（  ）抽查盘点表'!D391</f>
        <v>螺栓松动剂</v>
      </c>
      <c r="D350" s="110"/>
      <c r="E350" s="108"/>
      <c r="F350" s="108" t="str">
        <f>'[5]存货（  ）抽查盘点表'!G391</f>
        <v>瓶</v>
      </c>
      <c r="G350" s="111">
        <f>'[5]存货（  ）抽查盘点表'!I391</f>
        <v>0</v>
      </c>
      <c r="H350" s="111">
        <f t="shared" si="28"/>
        <v>0</v>
      </c>
      <c r="I350" s="111">
        <f>'[5]存货（  ）抽查盘点表'!J391</f>
        <v>8.4</v>
      </c>
      <c r="J350" s="115">
        <f>'[5]存货（  ）抽查盘点表'!O391</f>
        <v>0</v>
      </c>
      <c r="K350" s="111">
        <f t="shared" si="29"/>
        <v>0</v>
      </c>
      <c r="L350" s="115">
        <f>'[5]存货（  ）抽查盘点表'!Z391</f>
        <v>0</v>
      </c>
      <c r="M350" s="116">
        <f t="shared" si="30"/>
        <v>-8.4</v>
      </c>
      <c r="N350" s="117">
        <f t="shared" si="31"/>
        <v>-1</v>
      </c>
      <c r="O350" s="119"/>
    </row>
    <row r="351" s="105" customFormat="1" ht="16.5" customHeight="1" spans="1:15">
      <c r="A351" s="108">
        <f>'[5]存货（  ）抽查盘点表'!A392</f>
        <v>387</v>
      </c>
      <c r="B351" s="109" t="str">
        <f>'[5]存货（  ）抽查盘点表'!B392</f>
        <v>08030254</v>
      </c>
      <c r="C351" s="108" t="str">
        <f>'[5]存货（  ）抽查盘点表'!D392</f>
        <v>金属清洗剂</v>
      </c>
      <c r="D351" s="110"/>
      <c r="E351" s="108"/>
      <c r="F351" s="108" t="str">
        <f>'[5]存货（  ）抽查盘点表'!G392</f>
        <v>袋</v>
      </c>
      <c r="G351" s="111">
        <f>'[5]存货（  ）抽查盘点表'!I392</f>
        <v>3</v>
      </c>
      <c r="H351" s="111">
        <f t="shared" si="28"/>
        <v>5.47</v>
      </c>
      <c r="I351" s="111">
        <f>'[5]存货（  ）抽查盘点表'!J392</f>
        <v>16.41</v>
      </c>
      <c r="J351" s="115">
        <f>'[5]存货（  ）抽查盘点表'!O392</f>
        <v>3</v>
      </c>
      <c r="K351" s="111">
        <f t="shared" si="29"/>
        <v>0</v>
      </c>
      <c r="L351" s="115">
        <f>'[5]存货（  ）抽查盘点表'!Z392</f>
        <v>0</v>
      </c>
      <c r="M351" s="116">
        <f t="shared" si="30"/>
        <v>-16.41</v>
      </c>
      <c r="N351" s="117">
        <f t="shared" si="31"/>
        <v>-1</v>
      </c>
      <c r="O351" s="119" t="s">
        <v>33</v>
      </c>
    </row>
    <row r="352" s="105" customFormat="1" ht="16.5" customHeight="1" spans="1:15">
      <c r="A352" s="108">
        <f>'[5]存货（  ）抽查盘点表'!A393</f>
        <v>388</v>
      </c>
      <c r="B352" s="109" t="str">
        <f>'[5]存货（  ）抽查盘点表'!B393</f>
        <v>08030286</v>
      </c>
      <c r="C352" s="108" t="str">
        <f>'[5]存货（  ）抽查盘点表'!D393</f>
        <v>免钉胶</v>
      </c>
      <c r="D352" s="110"/>
      <c r="E352" s="108"/>
      <c r="F352" s="108" t="str">
        <f>'[5]存货（  ）抽查盘点表'!G393</f>
        <v>件</v>
      </c>
      <c r="G352" s="111">
        <f>'[5]存货（  ）抽查盘点表'!I393</f>
        <v>99</v>
      </c>
      <c r="H352" s="111">
        <f t="shared" si="28"/>
        <v>11.0206060606061</v>
      </c>
      <c r="I352" s="111">
        <f>'[5]存货（  ）抽查盘点表'!J393</f>
        <v>1091.04</v>
      </c>
      <c r="J352" s="115">
        <f>'[5]存货（  ）抽查盘点表'!O393</f>
        <v>93</v>
      </c>
      <c r="K352" s="111">
        <f t="shared" si="29"/>
        <v>0</v>
      </c>
      <c r="L352" s="115">
        <f>'[5]存货（  ）抽查盘点表'!Z393</f>
        <v>0</v>
      </c>
      <c r="M352" s="116">
        <f t="shared" si="30"/>
        <v>-1091.04</v>
      </c>
      <c r="N352" s="117">
        <f t="shared" si="31"/>
        <v>-1</v>
      </c>
      <c r="O352" s="119" t="s">
        <v>33</v>
      </c>
    </row>
    <row r="353" s="105" customFormat="1" ht="16.5" customHeight="1" spans="1:15">
      <c r="A353" s="108">
        <f>'[5]存货（  ）抽查盘点表'!A394</f>
        <v>389</v>
      </c>
      <c r="B353" s="109" t="str">
        <f>'[5]存货（  ）抽查盘点表'!B394</f>
        <v>08030306</v>
      </c>
      <c r="C353" s="108" t="str">
        <f>'[5]存货（  ）抽查盘点表'!D394</f>
        <v>PVC胶</v>
      </c>
      <c r="D353" s="110"/>
      <c r="E353" s="108"/>
      <c r="F353" s="108" t="str">
        <f>'[5]存货（  ）抽查盘点表'!G394</f>
        <v>桶</v>
      </c>
      <c r="G353" s="111">
        <f>'[5]存货（  ）抽查盘点表'!I394</f>
        <v>0</v>
      </c>
      <c r="H353" s="111">
        <f t="shared" si="28"/>
        <v>0</v>
      </c>
      <c r="I353" s="111">
        <f>'[5]存货（  ）抽查盘点表'!J394</f>
        <v>2.57</v>
      </c>
      <c r="J353" s="115">
        <f>'[5]存货（  ）抽查盘点表'!O394</f>
        <v>0</v>
      </c>
      <c r="K353" s="111">
        <f t="shared" si="29"/>
        <v>0</v>
      </c>
      <c r="L353" s="115">
        <f>'[5]存货（  ）抽查盘点表'!Z394</f>
        <v>0</v>
      </c>
      <c r="M353" s="116">
        <f t="shared" si="30"/>
        <v>-2.57</v>
      </c>
      <c r="N353" s="117">
        <f t="shared" si="31"/>
        <v>-1</v>
      </c>
      <c r="O353" s="119"/>
    </row>
    <row r="354" s="105" customFormat="1" ht="16.5" customHeight="1" spans="1:15">
      <c r="A354" s="108">
        <f>'[5]存货（  ）抽查盘点表'!A395</f>
        <v>390</v>
      </c>
      <c r="B354" s="109" t="str">
        <f>'[5]存货（  ）抽查盘点表'!B395</f>
        <v>08030326</v>
      </c>
      <c r="C354" s="108" t="str">
        <f>'[5]存货（  ）抽查盘点表'!D395</f>
        <v>金刚石研磨膏</v>
      </c>
      <c r="D354" s="110" t="str">
        <f>'[5]存货（  ）抽查盘点表'!E395</f>
        <v>W14</v>
      </c>
      <c r="E354" s="108"/>
      <c r="F354" s="108" t="str">
        <f>'[5]存货（  ）抽查盘点表'!G395</f>
        <v>米</v>
      </c>
      <c r="G354" s="111">
        <f>'[5]存货（  ）抽查盘点表'!I395</f>
        <v>1</v>
      </c>
      <c r="H354" s="111">
        <f t="shared" si="28"/>
        <v>42.74</v>
      </c>
      <c r="I354" s="111">
        <f>'[5]存货（  ）抽查盘点表'!J395</f>
        <v>42.74</v>
      </c>
      <c r="J354" s="115">
        <f>'[5]存货（  ）抽查盘点表'!O395</f>
        <v>0</v>
      </c>
      <c r="K354" s="111">
        <f t="shared" si="29"/>
        <v>0</v>
      </c>
      <c r="L354" s="115">
        <f>'[5]存货（  ）抽查盘点表'!Z395</f>
        <v>0</v>
      </c>
      <c r="M354" s="116">
        <f t="shared" si="30"/>
        <v>-42.74</v>
      </c>
      <c r="N354" s="117">
        <f t="shared" si="31"/>
        <v>-1</v>
      </c>
      <c r="O354" s="119"/>
    </row>
    <row r="355" s="105" customFormat="1" ht="16.5" customHeight="1" spans="1:15">
      <c r="A355" s="108">
        <f>'[5]存货（  ）抽查盘点表'!A396</f>
        <v>391</v>
      </c>
      <c r="B355" s="109" t="str">
        <f>'[5]存货（  ）抽查盘点表'!B396</f>
        <v>08030354</v>
      </c>
      <c r="C355" s="108" t="str">
        <f>'[5]存货（  ）抽查盘点表'!D396</f>
        <v>除胶剂</v>
      </c>
      <c r="D355" s="110"/>
      <c r="E355" s="108"/>
      <c r="F355" s="108" t="str">
        <f>'[5]存货（  ）抽查盘点表'!G396</f>
        <v>瓶</v>
      </c>
      <c r="G355" s="111">
        <f>'[5]存货（  ）抽查盘点表'!I396</f>
        <v>3</v>
      </c>
      <c r="H355" s="111">
        <f t="shared" si="28"/>
        <v>9.64</v>
      </c>
      <c r="I355" s="111">
        <f>'[5]存货（  ）抽查盘点表'!J396</f>
        <v>28.92</v>
      </c>
      <c r="J355" s="115">
        <f>'[5]存货（  ）抽查盘点表'!O396</f>
        <v>3</v>
      </c>
      <c r="K355" s="111">
        <f t="shared" si="29"/>
        <v>0</v>
      </c>
      <c r="L355" s="115">
        <f>'[5]存货（  ）抽查盘点表'!Z396</f>
        <v>0</v>
      </c>
      <c r="M355" s="116">
        <f t="shared" si="30"/>
        <v>-28.92</v>
      </c>
      <c r="N355" s="117">
        <f t="shared" si="31"/>
        <v>-1</v>
      </c>
      <c r="O355" s="119" t="s">
        <v>33</v>
      </c>
    </row>
    <row r="356" s="105" customFormat="1" ht="16.5" customHeight="1" spans="1:15">
      <c r="A356" s="108">
        <f>'[5]存货（  ）抽查盘点表'!A397</f>
        <v>392</v>
      </c>
      <c r="B356" s="109" t="str">
        <f>'[5]存货（  ）抽查盘点表'!B397</f>
        <v>08030376</v>
      </c>
      <c r="C356" s="108" t="str">
        <f>'[5]存货（  ）抽查盘点表'!D397</f>
        <v>酸洗剂</v>
      </c>
      <c r="D356" s="110"/>
      <c r="E356" s="108"/>
      <c r="F356" s="108" t="str">
        <f>'[5]存货（  ）抽查盘点表'!G397</f>
        <v>瓶</v>
      </c>
      <c r="G356" s="111">
        <f>'[5]存货（  ）抽查盘点表'!I397</f>
        <v>4</v>
      </c>
      <c r="H356" s="111">
        <f t="shared" si="28"/>
        <v>17.6975</v>
      </c>
      <c r="I356" s="111">
        <f>'[5]存货（  ）抽查盘点表'!J397</f>
        <v>70.79</v>
      </c>
      <c r="J356" s="115">
        <f>'[5]存货（  ）抽查盘点表'!O397</f>
        <v>4</v>
      </c>
      <c r="K356" s="111">
        <f t="shared" si="29"/>
        <v>0</v>
      </c>
      <c r="L356" s="115">
        <f>'[5]存货（  ）抽查盘点表'!Z397</f>
        <v>0</v>
      </c>
      <c r="M356" s="116">
        <f t="shared" si="30"/>
        <v>-70.79</v>
      </c>
      <c r="N356" s="117">
        <f t="shared" si="31"/>
        <v>-1</v>
      </c>
      <c r="O356" s="119" t="s">
        <v>33</v>
      </c>
    </row>
    <row r="357" s="105" customFormat="1" ht="16.5" customHeight="1" spans="1:15">
      <c r="A357" s="108">
        <f>'[5]存货（  ）抽查盘点表'!A398</f>
        <v>393</v>
      </c>
      <c r="B357" s="109" t="str">
        <f>'[5]存货（  ）抽查盘点表'!B398</f>
        <v>0901030006</v>
      </c>
      <c r="C357" s="108" t="str">
        <f>'[5]存货（  ）抽查盘点表'!D398</f>
        <v>球阀</v>
      </c>
      <c r="D357" s="110" t="str">
        <f>'[5]存货（  ）抽查盘点表'!E398</f>
        <v>Q11T-1.6MPa  DN50</v>
      </c>
      <c r="E357" s="108"/>
      <c r="F357" s="108" t="str">
        <f>'[5]存货（  ）抽查盘点表'!G398</f>
        <v>件</v>
      </c>
      <c r="G357" s="111">
        <f>'[5]存货（  ）抽查盘点表'!I398</f>
        <v>5</v>
      </c>
      <c r="H357" s="111">
        <f t="shared" si="28"/>
        <v>68.142</v>
      </c>
      <c r="I357" s="111">
        <f>'[5]存货（  ）抽查盘点表'!J398</f>
        <v>340.71</v>
      </c>
      <c r="J357" s="115">
        <f>'[5]存货（  ）抽查盘点表'!O398</f>
        <v>4</v>
      </c>
      <c r="K357" s="111">
        <f t="shared" si="29"/>
        <v>6.8142</v>
      </c>
      <c r="L357" s="115">
        <f>'[5]存货（  ）抽查盘点表'!Z398</f>
        <v>27.2568</v>
      </c>
      <c r="M357" s="116">
        <f t="shared" si="30"/>
        <v>-313.4532</v>
      </c>
      <c r="N357" s="117">
        <f t="shared" si="31"/>
        <v>-0.92</v>
      </c>
      <c r="O357" s="118"/>
    </row>
    <row r="358" s="105" customFormat="1" ht="16.5" customHeight="1" spans="1:15">
      <c r="A358" s="108">
        <f>'[5]存货（  ）抽查盘点表'!A399</f>
        <v>394</v>
      </c>
      <c r="B358" s="109" t="str">
        <f>'[5]存货（  ）抽查盘点表'!B399</f>
        <v>0901030033</v>
      </c>
      <c r="C358" s="108" t="str">
        <f>'[5]存货（  ）抽查盘点表'!D399</f>
        <v>铜球阀</v>
      </c>
      <c r="D358" s="110" t="str">
        <f>'[5]存货（  ）抽查盘点表'!E399</f>
        <v>DN25</v>
      </c>
      <c r="E358" s="108"/>
      <c r="F358" s="108" t="str">
        <f>'[5]存货（  ）抽查盘点表'!G399</f>
        <v>件</v>
      </c>
      <c r="G358" s="111">
        <f>'[5]存货（  ）抽查盘点表'!I399</f>
        <v>1</v>
      </c>
      <c r="H358" s="111">
        <f t="shared" si="28"/>
        <v>23.89</v>
      </c>
      <c r="I358" s="111">
        <f>'[5]存货（  ）抽查盘点表'!J399</f>
        <v>23.89</v>
      </c>
      <c r="J358" s="115">
        <f>'[5]存货（  ）抽查盘点表'!O399</f>
        <v>1</v>
      </c>
      <c r="K358" s="111">
        <f t="shared" si="29"/>
        <v>2.389</v>
      </c>
      <c r="L358" s="115">
        <f>'[5]存货（  ）抽查盘点表'!Z399</f>
        <v>2.389</v>
      </c>
      <c r="M358" s="116">
        <f t="shared" si="30"/>
        <v>-21.501</v>
      </c>
      <c r="N358" s="117">
        <f t="shared" si="31"/>
        <v>-0.9</v>
      </c>
      <c r="O358" s="118"/>
    </row>
    <row r="359" s="105" customFormat="1" ht="16.5" customHeight="1" spans="1:15">
      <c r="A359" s="108">
        <f>'[5]存货（  ）抽查盘点表'!A400</f>
        <v>395</v>
      </c>
      <c r="B359" s="109" t="str">
        <f>'[5]存货（  ）抽查盘点表'!B400</f>
        <v>0901060002</v>
      </c>
      <c r="C359" s="108" t="str">
        <f>'[5]存货（  ）抽查盘点表'!D400</f>
        <v>丝扣止回阀</v>
      </c>
      <c r="D359" s="110" t="str">
        <f>'[5]存货（  ）抽查盘点表'!E400</f>
        <v>H11T-1.6MPa  DN20</v>
      </c>
      <c r="E359" s="108"/>
      <c r="F359" s="108" t="str">
        <f>'[5]存货（  ）抽查盘点表'!G400</f>
        <v>件</v>
      </c>
      <c r="G359" s="111">
        <f>'[5]存货（  ）抽查盘点表'!I400</f>
        <v>1</v>
      </c>
      <c r="H359" s="111">
        <f t="shared" si="28"/>
        <v>43.59</v>
      </c>
      <c r="I359" s="111">
        <f>'[5]存货（  ）抽查盘点表'!J400</f>
        <v>43.59</v>
      </c>
      <c r="J359" s="115">
        <f>'[5]存货（  ）抽查盘点表'!O400</f>
        <v>0</v>
      </c>
      <c r="K359" s="111">
        <f t="shared" si="29"/>
        <v>0</v>
      </c>
      <c r="L359" s="115">
        <f>'[5]存货（  ）抽查盘点表'!Z400</f>
        <v>0</v>
      </c>
      <c r="M359" s="116">
        <f t="shared" si="30"/>
        <v>-43.59</v>
      </c>
      <c r="N359" s="117">
        <f t="shared" si="31"/>
        <v>-1</v>
      </c>
      <c r="O359" s="118"/>
    </row>
    <row r="360" s="105" customFormat="1" ht="16.5" customHeight="1" spans="1:15">
      <c r="A360" s="108">
        <f>'[5]存货（  ）抽查盘点表'!A401</f>
        <v>396</v>
      </c>
      <c r="B360" s="109" t="str">
        <f>'[5]存货（  ）抽查盘点表'!B401</f>
        <v>0901060004</v>
      </c>
      <c r="C360" s="108" t="str">
        <f>'[5]存货（  ）抽查盘点表'!D401</f>
        <v>丝扣止回阀</v>
      </c>
      <c r="D360" s="110" t="str">
        <f>'[5]存货（  ）抽查盘点表'!E401</f>
        <v>H11T-1.6MPa  DN32</v>
      </c>
      <c r="E360" s="108"/>
      <c r="F360" s="108" t="str">
        <f>'[5]存货（  ）抽查盘点表'!G401</f>
        <v>件</v>
      </c>
      <c r="G360" s="111">
        <f>'[5]存货（  ）抽查盘点表'!I401</f>
        <v>2</v>
      </c>
      <c r="H360" s="111">
        <f t="shared" si="28"/>
        <v>14.53</v>
      </c>
      <c r="I360" s="111">
        <f>'[5]存货（  ）抽查盘点表'!J401</f>
        <v>29.06</v>
      </c>
      <c r="J360" s="115">
        <f>'[5]存货（  ）抽查盘点表'!O401</f>
        <v>2</v>
      </c>
      <c r="K360" s="111">
        <f t="shared" si="29"/>
        <v>1.453</v>
      </c>
      <c r="L360" s="115">
        <f>'[5]存货（  ）抽查盘点表'!Z401</f>
        <v>2.906</v>
      </c>
      <c r="M360" s="116">
        <f t="shared" si="30"/>
        <v>-26.154</v>
      </c>
      <c r="N360" s="117">
        <f t="shared" si="31"/>
        <v>-0.9</v>
      </c>
      <c r="O360" s="118"/>
    </row>
    <row r="361" s="105" customFormat="1" ht="16.5" customHeight="1" spans="1:15">
      <c r="A361" s="108">
        <f>'[5]存货（  ）抽查盘点表'!A402</f>
        <v>397</v>
      </c>
      <c r="B361" s="109" t="str">
        <f>'[5]存货（  ）抽查盘点表'!B402</f>
        <v>0901060006</v>
      </c>
      <c r="C361" s="108" t="str">
        <f>'[5]存货（  ）抽查盘点表'!D402</f>
        <v>丝扣止回阀</v>
      </c>
      <c r="D361" s="110" t="str">
        <f>'[5]存货（  ）抽查盘点表'!E402</f>
        <v>H11T-1.6MPa  DN50</v>
      </c>
      <c r="E361" s="108"/>
      <c r="F361" s="108" t="str">
        <f>'[5]存货（  ）抽查盘点表'!G402</f>
        <v>件</v>
      </c>
      <c r="G361" s="111">
        <f>'[5]存货（  ）抽查盘点表'!I402</f>
        <v>1</v>
      </c>
      <c r="H361" s="111">
        <f t="shared" si="28"/>
        <v>64.1</v>
      </c>
      <c r="I361" s="111">
        <f>'[5]存货（  ）抽查盘点表'!J402</f>
        <v>64.1</v>
      </c>
      <c r="J361" s="115">
        <f>'[5]存货（  ）抽查盘点表'!O402</f>
        <v>1</v>
      </c>
      <c r="K361" s="111">
        <f t="shared" si="29"/>
        <v>6.41</v>
      </c>
      <c r="L361" s="115">
        <f>'[5]存货（  ）抽查盘点表'!Z402</f>
        <v>6.41</v>
      </c>
      <c r="M361" s="116">
        <f t="shared" si="30"/>
        <v>-57.69</v>
      </c>
      <c r="N361" s="117">
        <f t="shared" si="31"/>
        <v>-0.9</v>
      </c>
      <c r="O361" s="118"/>
    </row>
    <row r="362" s="105" customFormat="1" ht="16.5" customHeight="1" spans="1:15">
      <c r="A362" s="108">
        <f>'[5]存货（  ）抽查盘点表'!A403</f>
        <v>398</v>
      </c>
      <c r="B362" s="109" t="str">
        <f>'[5]存货（  ）抽查盘点表'!B403</f>
        <v>0901120014</v>
      </c>
      <c r="C362" s="108" t="str">
        <f>'[5]存货（  ）抽查盘点表'!D403</f>
        <v>外加剂称蝶阀</v>
      </c>
      <c r="D362" s="110"/>
      <c r="E362" s="108"/>
      <c r="F362" s="108" t="str">
        <f>'[5]存货（  ）抽查盘点表'!G403</f>
        <v>件</v>
      </c>
      <c r="G362" s="111">
        <f>'[5]存货（  ）抽查盘点表'!I403</f>
        <v>4</v>
      </c>
      <c r="H362" s="111">
        <f t="shared" si="28"/>
        <v>168.1025</v>
      </c>
      <c r="I362" s="111">
        <f>'[5]存货（  ）抽查盘点表'!J403</f>
        <v>672.41</v>
      </c>
      <c r="J362" s="115">
        <f>'[5]存货（  ）抽查盘点表'!O403</f>
        <v>4</v>
      </c>
      <c r="K362" s="111">
        <f t="shared" si="29"/>
        <v>16.81025</v>
      </c>
      <c r="L362" s="115">
        <f>'[5]存货（  ）抽查盘点表'!Z403</f>
        <v>67.241</v>
      </c>
      <c r="M362" s="116">
        <f t="shared" si="30"/>
        <v>-605.169</v>
      </c>
      <c r="N362" s="117">
        <f t="shared" si="31"/>
        <v>-0.9</v>
      </c>
      <c r="O362" s="118"/>
    </row>
    <row r="363" s="105" customFormat="1" ht="16.5" customHeight="1" spans="1:15">
      <c r="A363" s="108">
        <f>'[5]存货（  ）抽查盘点表'!A404</f>
        <v>399</v>
      </c>
      <c r="B363" s="109" t="str">
        <f>'[5]存货（  ）抽查盘点表'!B404</f>
        <v>0902010179</v>
      </c>
      <c r="C363" s="108" t="str">
        <f>'[5]存货（  ）抽查盘点表'!D404</f>
        <v>三通</v>
      </c>
      <c r="D363" s="110" t="str">
        <f>'[5]存货（  ）抽查盘点表'!E404</f>
        <v>200*100/100*100</v>
      </c>
      <c r="E363" s="108"/>
      <c r="F363" s="108" t="str">
        <f>'[5]存货（  ）抽查盘点表'!G404</f>
        <v>个</v>
      </c>
      <c r="G363" s="111">
        <f>'[5]存货（  ）抽查盘点表'!I404</f>
        <v>4</v>
      </c>
      <c r="H363" s="111">
        <f t="shared" si="28"/>
        <v>25.64</v>
      </c>
      <c r="I363" s="111">
        <f>'[5]存货（  ）抽查盘点表'!J404</f>
        <v>102.56</v>
      </c>
      <c r="J363" s="115">
        <f>'[5]存货（  ）抽查盘点表'!O404</f>
        <v>0</v>
      </c>
      <c r="K363" s="111">
        <f t="shared" si="29"/>
        <v>0</v>
      </c>
      <c r="L363" s="115">
        <f>'[5]存货（  ）抽查盘点表'!Z404</f>
        <v>0</v>
      </c>
      <c r="M363" s="116">
        <f t="shared" si="30"/>
        <v>-102.56</v>
      </c>
      <c r="N363" s="117">
        <f t="shared" si="31"/>
        <v>-1</v>
      </c>
      <c r="O363" s="118"/>
    </row>
    <row r="364" s="105" customFormat="1" ht="16.5" customHeight="1" spans="1:15">
      <c r="A364" s="108">
        <f>'[5]存货（  ）抽查盘点表'!A405</f>
        <v>400</v>
      </c>
      <c r="B364" s="109" t="str">
        <f>'[5]存货（  ）抽查盘点表'!B405</f>
        <v>0902010197</v>
      </c>
      <c r="C364" s="108" t="str">
        <f>'[5]存货（  ）抽查盘点表'!D405</f>
        <v>气管三通</v>
      </c>
      <c r="D364" s="110" t="str">
        <f>'[5]存货（  ）抽查盘点表'!E405</f>
        <v>Φ12</v>
      </c>
      <c r="E364" s="108"/>
      <c r="F364" s="108" t="str">
        <f>'[5]存货（  ）抽查盘点表'!G405</f>
        <v>个</v>
      </c>
      <c r="G364" s="111">
        <f>'[5]存货（  ）抽查盘点表'!I405</f>
        <v>27</v>
      </c>
      <c r="H364" s="111">
        <f t="shared" si="28"/>
        <v>3.17148148148148</v>
      </c>
      <c r="I364" s="111">
        <f>'[5]存货（  ）抽查盘点表'!J405</f>
        <v>85.63</v>
      </c>
      <c r="J364" s="115">
        <f>'[5]存货（  ）抽查盘点表'!O405</f>
        <v>27</v>
      </c>
      <c r="K364" s="111">
        <f t="shared" si="29"/>
        <v>0.3171481</v>
      </c>
      <c r="L364" s="115">
        <f>'[5]存货（  ）抽查盘点表'!Z405</f>
        <v>8.5629987</v>
      </c>
      <c r="M364" s="116">
        <f t="shared" si="30"/>
        <v>-77.0670013</v>
      </c>
      <c r="N364" s="117">
        <f t="shared" si="31"/>
        <v>-0.900000015181595</v>
      </c>
      <c r="O364" s="118"/>
    </row>
    <row r="365" s="105" customFormat="1" ht="16.5" customHeight="1" spans="1:15">
      <c r="A365" s="108">
        <f>'[5]存货（  ）抽查盘点表'!A406</f>
        <v>401</v>
      </c>
      <c r="B365" s="109" t="str">
        <f>'[5]存货（  ）抽查盘点表'!B406</f>
        <v>0902020107</v>
      </c>
      <c r="C365" s="108" t="str">
        <f>'[5]存货（  ）抽查盘点表'!D406</f>
        <v>镀锌丝扣弯头</v>
      </c>
      <c r="D365" s="110" t="str">
        <f>'[5]存货（  ）抽查盘点表'!E406</f>
        <v>DN40        900</v>
      </c>
      <c r="E365" s="108"/>
      <c r="F365" s="108" t="str">
        <f>'[5]存货（  ）抽查盘点表'!G406</f>
        <v>件</v>
      </c>
      <c r="G365" s="111">
        <f>'[5]存货（  ）抽查盘点表'!I406</f>
        <v>15</v>
      </c>
      <c r="H365" s="111">
        <f t="shared" si="28"/>
        <v>12.8206666666667</v>
      </c>
      <c r="I365" s="111">
        <f>'[5]存货（  ）抽查盘点表'!J406</f>
        <v>192.31</v>
      </c>
      <c r="J365" s="115">
        <f>'[5]存货（  ）抽查盘点表'!O406</f>
        <v>15</v>
      </c>
      <c r="K365" s="111">
        <f t="shared" si="29"/>
        <v>1.2820667</v>
      </c>
      <c r="L365" s="115">
        <f>'[5]存货（  ）抽查盘点表'!Z406</f>
        <v>19.2310005</v>
      </c>
      <c r="M365" s="116">
        <f t="shared" si="30"/>
        <v>-173.0789995</v>
      </c>
      <c r="N365" s="117">
        <f t="shared" si="31"/>
        <v>-0.899999997400031</v>
      </c>
      <c r="O365" s="118"/>
    </row>
    <row r="366" s="105" customFormat="1" ht="16.5" customHeight="1" spans="1:15">
      <c r="A366" s="108">
        <f>'[5]存货（  ）抽查盘点表'!A407</f>
        <v>402</v>
      </c>
      <c r="B366" s="109" t="str">
        <f>'[5]存货（  ）抽查盘点表'!B407</f>
        <v>0902050002</v>
      </c>
      <c r="C366" s="108" t="str">
        <f>'[5]存货（  ）抽查盘点表'!D407</f>
        <v>对丝</v>
      </c>
      <c r="D366" s="110" t="str">
        <f>'[5]存货（  ）抽查盘点表'!E407</f>
        <v>DN20</v>
      </c>
      <c r="E366" s="108"/>
      <c r="F366" s="108" t="str">
        <f>'[5]存货（  ）抽查盘点表'!G407</f>
        <v>件</v>
      </c>
      <c r="G366" s="111">
        <f>'[5]存货（  ）抽查盘点表'!I407</f>
        <v>89</v>
      </c>
      <c r="H366" s="111">
        <f t="shared" si="28"/>
        <v>13.3038202247191</v>
      </c>
      <c r="I366" s="111">
        <f>'[5]存货（  ）抽查盘点表'!J407</f>
        <v>1184.04</v>
      </c>
      <c r="J366" s="115">
        <f>'[5]存货（  ）抽查盘点表'!O407</f>
        <v>89</v>
      </c>
      <c r="K366" s="111">
        <f t="shared" si="29"/>
        <v>1.330382</v>
      </c>
      <c r="L366" s="115">
        <f>'[5]存货（  ）抽查盘点表'!Z407</f>
        <v>118.403998</v>
      </c>
      <c r="M366" s="116">
        <f t="shared" si="30"/>
        <v>-1065.636002</v>
      </c>
      <c r="N366" s="117">
        <f t="shared" si="31"/>
        <v>-0.900000001689132</v>
      </c>
      <c r="O366" s="118"/>
    </row>
    <row r="367" s="105" customFormat="1" ht="16.5" customHeight="1" spans="1:15">
      <c r="A367" s="108">
        <f>'[5]存货（  ）抽查盘点表'!A408</f>
        <v>403</v>
      </c>
      <c r="B367" s="109" t="str">
        <f>'[5]存货（  ）抽查盘点表'!B408</f>
        <v>0903010116</v>
      </c>
      <c r="C367" s="108" t="str">
        <f>'[5]存货（  ）抽查盘点表'!D408</f>
        <v>冲压弯头</v>
      </c>
      <c r="D367" s="110" t="str">
        <f>'[5]存货（  ）抽查盘点表'!E408</f>
        <v>50*3.5         900</v>
      </c>
      <c r="E367" s="108"/>
      <c r="F367" s="108" t="str">
        <f>'[5]存货（  ）抽查盘点表'!G408</f>
        <v>件</v>
      </c>
      <c r="G367" s="111">
        <f>'[5]存货（  ）抽查盘点表'!I408</f>
        <v>20</v>
      </c>
      <c r="H367" s="111">
        <f t="shared" si="28"/>
        <v>6.5485</v>
      </c>
      <c r="I367" s="111">
        <f>'[5]存货（  ）抽查盘点表'!J408</f>
        <v>130.97</v>
      </c>
      <c r="J367" s="115">
        <f>'[5]存货（  ）抽查盘点表'!O408</f>
        <v>6</v>
      </c>
      <c r="K367" s="111">
        <f t="shared" si="29"/>
        <v>0.65485</v>
      </c>
      <c r="L367" s="115">
        <f>'[5]存货（  ）抽查盘点表'!Z408</f>
        <v>3.9291</v>
      </c>
      <c r="M367" s="116">
        <f t="shared" si="30"/>
        <v>-127.0409</v>
      </c>
      <c r="N367" s="117">
        <f t="shared" si="31"/>
        <v>-0.97</v>
      </c>
      <c r="O367" s="118"/>
    </row>
    <row r="368" s="105" customFormat="1" ht="16.5" customHeight="1" spans="1:15">
      <c r="A368" s="108">
        <f>'[5]存货（  ）抽查盘点表'!A409</f>
        <v>404</v>
      </c>
      <c r="B368" s="109" t="str">
        <f>'[5]存货（  ）抽查盘点表'!B409</f>
        <v>0903010553</v>
      </c>
      <c r="C368" s="108" t="str">
        <f>'[5]存货（  ）抽查盘点表'!D409</f>
        <v>冲压弯头</v>
      </c>
      <c r="D368" s="110"/>
      <c r="E368" s="108"/>
      <c r="F368" s="108" t="str">
        <f>'[5]存货（  ）抽查盘点表'!G409</f>
        <v>件</v>
      </c>
      <c r="G368" s="111">
        <f>'[5]存货（  ）抽查盘点表'!I409</f>
        <v>51</v>
      </c>
      <c r="H368" s="111">
        <f t="shared" si="28"/>
        <v>4.50372549019608</v>
      </c>
      <c r="I368" s="111">
        <f>'[5]存货（  ）抽查盘点表'!J409</f>
        <v>229.69</v>
      </c>
      <c r="J368" s="115">
        <f>'[5]存货（  ）抽查盘点表'!O409</f>
        <v>51</v>
      </c>
      <c r="K368" s="111">
        <f t="shared" si="29"/>
        <v>0.4503725</v>
      </c>
      <c r="L368" s="115">
        <f>'[5]存货（  ）抽查盘点表'!Z409</f>
        <v>22.9689975</v>
      </c>
      <c r="M368" s="116">
        <f t="shared" si="30"/>
        <v>-206.7210025</v>
      </c>
      <c r="N368" s="117">
        <f t="shared" si="31"/>
        <v>-0.900000010884235</v>
      </c>
      <c r="O368" s="118"/>
    </row>
    <row r="369" s="105" customFormat="1" ht="16.5" customHeight="1" spans="1:15">
      <c r="A369" s="108">
        <f>'[5]存货（  ）抽查盘点表'!A410</f>
        <v>405</v>
      </c>
      <c r="B369" s="109" t="str">
        <f>'[5]存货（  ）抽查盘点表'!B410</f>
        <v>0903010781</v>
      </c>
      <c r="C369" s="108" t="str">
        <f>'[5]存货（  ）抽查盘点表'!D410</f>
        <v>不锈钢弯头</v>
      </c>
      <c r="D369" s="110" t="str">
        <f>'[5]存货（  ）抽查盘点表'!E410</f>
        <v>25*2.5</v>
      </c>
      <c r="E369" s="108"/>
      <c r="F369" s="108" t="str">
        <f>'[5]存货（  ）抽查盘点表'!G410</f>
        <v>个</v>
      </c>
      <c r="G369" s="111">
        <f>'[5]存货（  ）抽查盘点表'!I410</f>
        <v>20</v>
      </c>
      <c r="H369" s="111">
        <f t="shared" si="28"/>
        <v>10.619</v>
      </c>
      <c r="I369" s="111">
        <f>'[5]存货（  ）抽查盘点表'!J410</f>
        <v>212.38</v>
      </c>
      <c r="J369" s="115">
        <f>'[5]存货（  ）抽查盘点表'!O410</f>
        <v>0</v>
      </c>
      <c r="K369" s="111">
        <f t="shared" si="29"/>
        <v>0</v>
      </c>
      <c r="L369" s="115">
        <f>'[5]存货（  ）抽查盘点表'!Z410</f>
        <v>0</v>
      </c>
      <c r="M369" s="116">
        <f t="shared" si="30"/>
        <v>-212.38</v>
      </c>
      <c r="N369" s="117">
        <f t="shared" si="31"/>
        <v>-1</v>
      </c>
      <c r="O369" s="118"/>
    </row>
    <row r="370" s="105" customFormat="1" ht="16.5" customHeight="1" spans="1:15">
      <c r="A370" s="108">
        <f>'[5]存货（  ）抽查盘点表'!A411</f>
        <v>406</v>
      </c>
      <c r="B370" s="109" t="str">
        <f>'[5]存货（  ）抽查盘点表'!B411</f>
        <v>0906010006</v>
      </c>
      <c r="C370" s="108" t="str">
        <f>'[5]存货（  ）抽查盘点表'!D411</f>
        <v>PVC管</v>
      </c>
      <c r="D370" s="110" t="str">
        <f>'[5]存货（  ）抽查盘点表'!E411</f>
        <v>DN50</v>
      </c>
      <c r="E370" s="108"/>
      <c r="F370" s="108" t="str">
        <f>'[5]存货（  ）抽查盘点表'!G411</f>
        <v>米</v>
      </c>
      <c r="G370" s="111">
        <f>'[5]存货（  ）抽查盘点表'!I411</f>
        <v>313.27</v>
      </c>
      <c r="H370" s="111">
        <f t="shared" si="28"/>
        <v>5.6637086219555</v>
      </c>
      <c r="I370" s="111">
        <f>'[5]存货（  ）抽查盘点表'!J411</f>
        <v>1774.27</v>
      </c>
      <c r="J370" s="115">
        <f>'[5]存货（  ）抽查盘点表'!O411</f>
        <v>313.27</v>
      </c>
      <c r="K370" s="111">
        <f t="shared" si="29"/>
        <v>0.5663709</v>
      </c>
      <c r="L370" s="115">
        <f>'[5]存货（  ）抽查盘点表'!Z411</f>
        <v>177.427011843</v>
      </c>
      <c r="M370" s="116">
        <f t="shared" si="30"/>
        <v>-1596.842988157</v>
      </c>
      <c r="N370" s="117">
        <f t="shared" si="31"/>
        <v>-0.899999993325142</v>
      </c>
      <c r="O370" s="118"/>
    </row>
    <row r="371" s="105" customFormat="1" ht="16.5" customHeight="1" spans="1:15">
      <c r="A371" s="108">
        <f>'[5]存货（  ）抽查盘点表'!A412</f>
        <v>407</v>
      </c>
      <c r="B371" s="109" t="str">
        <f>'[5]存货（  ）抽查盘点表'!B412</f>
        <v>0906010015</v>
      </c>
      <c r="C371" s="108" t="str">
        <f>'[5]存货（  ）抽查盘点表'!D412</f>
        <v>PVC三通</v>
      </c>
      <c r="D371" s="110" t="str">
        <f>'[5]存货（  ）抽查盘点表'!E412</f>
        <v>DN32</v>
      </c>
      <c r="E371" s="108"/>
      <c r="F371" s="108" t="str">
        <f>'[5]存货（  ）抽查盘点表'!G412</f>
        <v>件</v>
      </c>
      <c r="G371" s="111">
        <f>'[5]存货（  ）抽查盘点表'!I412</f>
        <v>10</v>
      </c>
      <c r="H371" s="111">
        <f t="shared" si="28"/>
        <v>1.3</v>
      </c>
      <c r="I371" s="111">
        <f>'[5]存货（  ）抽查盘点表'!J412</f>
        <v>13</v>
      </c>
      <c r="J371" s="115">
        <f>'[5]存货（  ）抽查盘点表'!O412</f>
        <v>10</v>
      </c>
      <c r="K371" s="111">
        <f t="shared" si="29"/>
        <v>0.13</v>
      </c>
      <c r="L371" s="115">
        <f>'[5]存货（  ）抽查盘点表'!Z412</f>
        <v>1.3</v>
      </c>
      <c r="M371" s="116">
        <f t="shared" si="30"/>
        <v>-11.7</v>
      </c>
      <c r="N371" s="117">
        <f t="shared" si="31"/>
        <v>-0.9</v>
      </c>
      <c r="O371" s="118"/>
    </row>
    <row r="372" s="105" customFormat="1" ht="16.5" customHeight="1" spans="1:15">
      <c r="A372" s="108">
        <f>'[5]存货（  ）抽查盘点表'!A413</f>
        <v>408</v>
      </c>
      <c r="B372" s="109" t="str">
        <f>'[5]存货（  ）抽查盘点表'!B413</f>
        <v>0906010017</v>
      </c>
      <c r="C372" s="108" t="str">
        <f>'[5]存货（  ）抽查盘点表'!D413</f>
        <v>PVC三通</v>
      </c>
      <c r="D372" s="110" t="str">
        <f>'[5]存货（  ）抽查盘点表'!E413</f>
        <v>DN50</v>
      </c>
      <c r="E372" s="108"/>
      <c r="F372" s="108" t="str">
        <f>'[5]存货（  ）抽查盘点表'!G413</f>
        <v>件</v>
      </c>
      <c r="G372" s="111">
        <f>'[5]存货（  ）抽查盘点表'!I413</f>
        <v>9</v>
      </c>
      <c r="H372" s="111">
        <f t="shared" si="28"/>
        <v>7.24111111111111</v>
      </c>
      <c r="I372" s="111">
        <f>'[5]存货（  ）抽查盘点表'!J413</f>
        <v>65.17</v>
      </c>
      <c r="J372" s="115">
        <f>'[5]存货（  ）抽查盘点表'!O413</f>
        <v>2</v>
      </c>
      <c r="K372" s="111">
        <f t="shared" si="29"/>
        <v>0.7241111</v>
      </c>
      <c r="L372" s="115">
        <f>'[5]存货（  ）抽查盘点表'!Z413</f>
        <v>1.4482222</v>
      </c>
      <c r="M372" s="116">
        <f t="shared" si="30"/>
        <v>-63.7217778</v>
      </c>
      <c r="N372" s="117">
        <f t="shared" si="31"/>
        <v>-0.977777778118766</v>
      </c>
      <c r="O372" s="118"/>
    </row>
    <row r="373" s="105" customFormat="1" ht="16.5" customHeight="1" spans="1:15">
      <c r="A373" s="108">
        <f>'[5]存货（  ）抽查盘点表'!A414</f>
        <v>409</v>
      </c>
      <c r="B373" s="109" t="str">
        <f>'[5]存货（  ）抽查盘点表'!B414</f>
        <v>0906010080</v>
      </c>
      <c r="C373" s="108" t="str">
        <f>'[5]存货（  ）抽查盘点表'!D414</f>
        <v>PVC弯头</v>
      </c>
      <c r="D373" s="110" t="str">
        <f>'[5]存货（  ）抽查盘点表'!E414</f>
        <v>DN25             450</v>
      </c>
      <c r="E373" s="108"/>
      <c r="F373" s="108" t="str">
        <f>'[5]存货（  ）抽查盘点表'!G414</f>
        <v>件</v>
      </c>
      <c r="G373" s="111">
        <f>'[5]存货（  ）抽查盘点表'!I414</f>
        <v>27</v>
      </c>
      <c r="H373" s="111">
        <f t="shared" si="28"/>
        <v>0.335185185185185</v>
      </c>
      <c r="I373" s="111">
        <f>'[5]存货（  ）抽查盘点表'!J414</f>
        <v>9.05</v>
      </c>
      <c r="J373" s="115">
        <f>'[5]存货（  ）抽查盘点表'!O414</f>
        <v>27</v>
      </c>
      <c r="K373" s="111">
        <f t="shared" si="29"/>
        <v>0.0335185</v>
      </c>
      <c r="L373" s="115">
        <f>'[5]存货（  ）抽查盘点表'!Z414</f>
        <v>0.9049995</v>
      </c>
      <c r="M373" s="116">
        <f t="shared" si="30"/>
        <v>-8.1450005</v>
      </c>
      <c r="N373" s="117">
        <f t="shared" si="31"/>
        <v>-0.900000055248619</v>
      </c>
      <c r="O373" s="118"/>
    </row>
    <row r="374" s="105" customFormat="1" ht="16.5" customHeight="1" spans="1:15">
      <c r="A374" s="108">
        <f>'[5]存货（  ）抽查盘点表'!A415</f>
        <v>410</v>
      </c>
      <c r="B374" s="109" t="str">
        <f>'[5]存货（  ）抽查盘点表'!B415</f>
        <v>0906010199</v>
      </c>
      <c r="C374" s="108" t="str">
        <f>'[5]存货（  ）抽查盘点表'!D415</f>
        <v>PVC直接</v>
      </c>
      <c r="D374" s="110" t="str">
        <f>'[5]存货（  ）抽查盘点表'!E415</f>
        <v>DN15</v>
      </c>
      <c r="E374" s="108"/>
      <c r="F374" s="108" t="str">
        <f>'[5]存货（  ）抽查盘点表'!G415</f>
        <v>件</v>
      </c>
      <c r="G374" s="111">
        <f>'[5]存货（  ）抽查盘点表'!I415</f>
        <v>433</v>
      </c>
      <c r="H374" s="111">
        <f t="shared" si="28"/>
        <v>0.252424942263279</v>
      </c>
      <c r="I374" s="111">
        <f>'[5]存货（  ）抽查盘点表'!J415</f>
        <v>109.3</v>
      </c>
      <c r="J374" s="115">
        <f>'[5]存货（  ）抽查盘点表'!O415</f>
        <v>433</v>
      </c>
      <c r="K374" s="111">
        <f t="shared" si="29"/>
        <v>0.0252425</v>
      </c>
      <c r="L374" s="115">
        <f>'[5]存货（  ）抽查盘点表'!Z415</f>
        <v>10.9300025</v>
      </c>
      <c r="M374" s="116">
        <f t="shared" si="30"/>
        <v>-98.3699975</v>
      </c>
      <c r="N374" s="117">
        <f t="shared" si="31"/>
        <v>-0.899999977127173</v>
      </c>
      <c r="O374" s="118"/>
    </row>
    <row r="375" s="105" customFormat="1" ht="16.5" customHeight="1" spans="1:15">
      <c r="A375" s="108">
        <f>'[5]存货（  ）抽查盘点表'!A416</f>
        <v>411</v>
      </c>
      <c r="B375" s="109" t="str">
        <f>'[5]存货（  ）抽查盘点表'!B416</f>
        <v>0906010201</v>
      </c>
      <c r="C375" s="108" t="str">
        <f>'[5]存货（  ）抽查盘点表'!D416</f>
        <v>PVC直接</v>
      </c>
      <c r="D375" s="110" t="str">
        <f>'[5]存货（  ）抽查盘点表'!E416</f>
        <v>DN25</v>
      </c>
      <c r="E375" s="108"/>
      <c r="F375" s="108" t="str">
        <f>'[5]存货（  ）抽查盘点表'!G416</f>
        <v>件</v>
      </c>
      <c r="G375" s="111">
        <f>'[5]存货（  ）抽查盘点表'!I416</f>
        <v>186</v>
      </c>
      <c r="H375" s="111">
        <f t="shared" si="28"/>
        <v>0.413978494623656</v>
      </c>
      <c r="I375" s="111">
        <f>'[5]存货（  ）抽查盘点表'!J416</f>
        <v>77</v>
      </c>
      <c r="J375" s="115">
        <f>'[5]存货（  ）抽查盘点表'!O416</f>
        <v>186</v>
      </c>
      <c r="K375" s="111">
        <f t="shared" si="29"/>
        <v>0.0413978</v>
      </c>
      <c r="L375" s="115">
        <f>'[5]存货（  ）抽查盘点表'!Z416</f>
        <v>7.6999908</v>
      </c>
      <c r="M375" s="116">
        <f t="shared" si="30"/>
        <v>-69.3000092</v>
      </c>
      <c r="N375" s="117">
        <f t="shared" si="31"/>
        <v>-0.90000011948052</v>
      </c>
      <c r="O375" s="118"/>
    </row>
    <row r="376" s="105" customFormat="1" ht="16.5" customHeight="1" spans="1:15">
      <c r="A376" s="108">
        <f>'[5]存货（  ）抽查盘点表'!A417</f>
        <v>412</v>
      </c>
      <c r="B376" s="109" t="str">
        <f>'[5]存货（  ）抽查盘点表'!B417</f>
        <v>0906010203</v>
      </c>
      <c r="C376" s="108" t="str">
        <f>'[5]存货（  ）抽查盘点表'!D417</f>
        <v>PVC直接</v>
      </c>
      <c r="D376" s="110" t="str">
        <f>'[5]存货（  ）抽查盘点表'!E417</f>
        <v>DN40</v>
      </c>
      <c r="E376" s="108"/>
      <c r="F376" s="108" t="str">
        <f>'[5]存货（  ）抽查盘点表'!G417</f>
        <v>件</v>
      </c>
      <c r="G376" s="111">
        <f>'[5]存货（  ）抽查盘点表'!I417</f>
        <v>16</v>
      </c>
      <c r="H376" s="111">
        <f t="shared" si="28"/>
        <v>0.6275</v>
      </c>
      <c r="I376" s="111">
        <f>'[5]存货（  ）抽查盘点表'!J417</f>
        <v>10.04</v>
      </c>
      <c r="J376" s="115">
        <f>'[5]存货（  ）抽查盘点表'!O417</f>
        <v>16</v>
      </c>
      <c r="K376" s="111">
        <f t="shared" si="29"/>
        <v>0.06275</v>
      </c>
      <c r="L376" s="115">
        <f>'[5]存货（  ）抽查盘点表'!Z417</f>
        <v>1.004</v>
      </c>
      <c r="M376" s="116">
        <f t="shared" si="30"/>
        <v>-9.036</v>
      </c>
      <c r="N376" s="117">
        <f t="shared" si="31"/>
        <v>-0.9</v>
      </c>
      <c r="O376" s="118"/>
    </row>
    <row r="377" s="105" customFormat="1" ht="16.5" customHeight="1" spans="1:15">
      <c r="A377" s="108">
        <f>'[5]存货（  ）抽查盘点表'!A418</f>
        <v>413</v>
      </c>
      <c r="B377" s="109" t="str">
        <f>'[5]存货（  ）抽查盘点表'!B418</f>
        <v>0906010258</v>
      </c>
      <c r="C377" s="108" t="str">
        <f>'[5]存货（  ）抽查盘点表'!D418</f>
        <v>PVC护口</v>
      </c>
      <c r="D377" s="110" t="str">
        <f>'[5]存货（  ）抽查盘点表'!E418</f>
        <v>国标25mm</v>
      </c>
      <c r="E377" s="108"/>
      <c r="F377" s="108" t="str">
        <f>'[5]存货（  ）抽查盘点表'!G418</f>
        <v>个</v>
      </c>
      <c r="G377" s="111">
        <f>'[5]存货（  ）抽查盘点表'!I418</f>
        <v>34</v>
      </c>
      <c r="H377" s="111">
        <f t="shared" si="28"/>
        <v>0.304705882352941</v>
      </c>
      <c r="I377" s="111">
        <f>'[5]存货（  ）抽查盘点表'!J418</f>
        <v>10.36</v>
      </c>
      <c r="J377" s="115">
        <f>'[5]存货（  ）抽查盘点表'!O418</f>
        <v>34</v>
      </c>
      <c r="K377" s="111">
        <f t="shared" si="29"/>
        <v>0.0304706</v>
      </c>
      <c r="L377" s="115">
        <f>'[5]存货（  ）抽查盘点表'!Z418</f>
        <v>1.0360004</v>
      </c>
      <c r="M377" s="116">
        <f t="shared" si="30"/>
        <v>-9.3239996</v>
      </c>
      <c r="N377" s="117">
        <f t="shared" si="31"/>
        <v>-0.899999961389961</v>
      </c>
      <c r="O377" s="118"/>
    </row>
    <row r="378" s="105" customFormat="1" ht="16.5" customHeight="1" spans="1:15">
      <c r="A378" s="108">
        <f>'[5]存货（  ）抽查盘点表'!A419</f>
        <v>414</v>
      </c>
      <c r="B378" s="109" t="str">
        <f>'[5]存货（  ）抽查盘点表'!B419</f>
        <v>0906010260</v>
      </c>
      <c r="C378" s="108" t="str">
        <f>'[5]存货（  ）抽查盘点表'!D419</f>
        <v>PVC护口</v>
      </c>
      <c r="D378" s="110" t="str">
        <f>'[5]存货（  ）抽查盘点表'!E419</f>
        <v>16mm</v>
      </c>
      <c r="E378" s="108"/>
      <c r="F378" s="108" t="str">
        <f>'[5]存货（  ）抽查盘点表'!G419</f>
        <v>个</v>
      </c>
      <c r="G378" s="111">
        <f>'[5]存货（  ）抽查盘点表'!I419</f>
        <v>475</v>
      </c>
      <c r="H378" s="111">
        <f t="shared" si="28"/>
        <v>0.233957894736842</v>
      </c>
      <c r="I378" s="111">
        <f>'[5]存货（  ）抽查盘点表'!J419</f>
        <v>111.13</v>
      </c>
      <c r="J378" s="115">
        <f>'[5]存货（  ）抽查盘点表'!O419</f>
        <v>475</v>
      </c>
      <c r="K378" s="111">
        <f t="shared" si="29"/>
        <v>0.0233958</v>
      </c>
      <c r="L378" s="115">
        <f>'[5]存货（  ）抽查盘点表'!Z419</f>
        <v>11.113005</v>
      </c>
      <c r="M378" s="116">
        <f t="shared" si="30"/>
        <v>-100.016995</v>
      </c>
      <c r="N378" s="117">
        <f t="shared" si="31"/>
        <v>-0.899999955007649</v>
      </c>
      <c r="O378" s="118"/>
    </row>
    <row r="379" s="105" customFormat="1" ht="16.5" customHeight="1" spans="1:15">
      <c r="A379" s="108">
        <f>'[5]存货（  ）抽查盘点表'!A420</f>
        <v>415</v>
      </c>
      <c r="B379" s="109" t="str">
        <f>'[5]存货（  ）抽查盘点表'!B420</f>
        <v>0906010263</v>
      </c>
      <c r="C379" s="108" t="str">
        <f>'[5]存货（  ）抽查盘点表'!D420</f>
        <v>PVC暗盒</v>
      </c>
      <c r="D379" s="110" t="str">
        <f>'[5]存货（  ）抽查盘点表'!E420</f>
        <v>86</v>
      </c>
      <c r="E379" s="108"/>
      <c r="F379" s="108" t="str">
        <f>'[5]存货（  ）抽查盘点表'!G420</f>
        <v>个</v>
      </c>
      <c r="G379" s="111">
        <f>'[5]存货（  ）抽查盘点表'!I420</f>
        <v>2</v>
      </c>
      <c r="H379" s="111">
        <f t="shared" si="28"/>
        <v>1.23</v>
      </c>
      <c r="I379" s="111">
        <f>'[5]存货（  ）抽查盘点表'!J420</f>
        <v>2.46</v>
      </c>
      <c r="J379" s="115">
        <f>'[5]存货（  ）抽查盘点表'!O420</f>
        <v>2</v>
      </c>
      <c r="K379" s="111">
        <f t="shared" si="29"/>
        <v>0.123</v>
      </c>
      <c r="L379" s="115">
        <f>'[5]存货（  ）抽查盘点表'!Z420</f>
        <v>0.246</v>
      </c>
      <c r="M379" s="116">
        <f t="shared" si="30"/>
        <v>-2.214</v>
      </c>
      <c r="N379" s="117">
        <f t="shared" si="31"/>
        <v>-0.9</v>
      </c>
      <c r="O379" s="118"/>
    </row>
    <row r="380" s="105" customFormat="1" ht="16.5" customHeight="1" spans="1:15">
      <c r="A380" s="108">
        <f>'[5]存货（  ）抽查盘点表'!A421</f>
        <v>416</v>
      </c>
      <c r="B380" s="109" t="str">
        <f>'[5]存货（  ）抽查盘点表'!B421</f>
        <v>0906010271</v>
      </c>
      <c r="C380" s="108" t="str">
        <f>'[5]存货（  ）抽查盘点表'!D421</f>
        <v>扣式护套</v>
      </c>
      <c r="D380" s="110" t="str">
        <f>'[5]存货（  ）抽查盘点表'!E421</f>
        <v>SB-26</v>
      </c>
      <c r="E380" s="108"/>
      <c r="F380" s="108" t="str">
        <f>'[5]存货（  ）抽查盘点表'!G421</f>
        <v>个</v>
      </c>
      <c r="G380" s="111">
        <f>'[5]存货（  ）抽查盘点表'!I421</f>
        <v>1175</v>
      </c>
      <c r="H380" s="111">
        <f t="shared" si="28"/>
        <v>0.234876595744681</v>
      </c>
      <c r="I380" s="111">
        <f>'[5]存货（  ）抽查盘点表'!J421</f>
        <v>275.98</v>
      </c>
      <c r="J380" s="115">
        <f>'[5]存货（  ）抽查盘点表'!O421</f>
        <v>1175</v>
      </c>
      <c r="K380" s="111">
        <f t="shared" si="29"/>
        <v>0.0234877</v>
      </c>
      <c r="L380" s="115">
        <f>'[5]存货（  ）抽查盘点表'!Z421</f>
        <v>27.5980475</v>
      </c>
      <c r="M380" s="116">
        <f t="shared" si="30"/>
        <v>-248.3819525</v>
      </c>
      <c r="N380" s="117">
        <f t="shared" si="31"/>
        <v>-0.899999827886079</v>
      </c>
      <c r="O380" s="118"/>
    </row>
    <row r="381" s="105" customFormat="1" ht="16.5" customHeight="1" spans="1:15">
      <c r="A381" s="108">
        <f>'[5]存货（  ）抽查盘点表'!A422</f>
        <v>417</v>
      </c>
      <c r="B381" s="109" t="str">
        <f>'[5]存货（  ）抽查盘点表'!B422</f>
        <v>0906010272</v>
      </c>
      <c r="C381" s="108" t="str">
        <f>'[5]存货（  ）抽查盘点表'!D422</f>
        <v>扣式护套</v>
      </c>
      <c r="D381" s="110" t="str">
        <f>'[5]存货（  ）抽查盘点表'!E422</f>
        <v>SB-22</v>
      </c>
      <c r="E381" s="108"/>
      <c r="F381" s="108" t="str">
        <f>'[5]存货（  ）抽查盘点表'!G422</f>
        <v>个</v>
      </c>
      <c r="G381" s="111">
        <f>'[5]存货（  ）抽查盘点表'!I422</f>
        <v>850</v>
      </c>
      <c r="H381" s="111">
        <f t="shared" si="28"/>
        <v>0.285411764705882</v>
      </c>
      <c r="I381" s="111">
        <f>'[5]存货（  ）抽查盘点表'!J422</f>
        <v>242.6</v>
      </c>
      <c r="J381" s="115">
        <f>'[5]存货（  ）抽查盘点表'!O422</f>
        <v>850</v>
      </c>
      <c r="K381" s="111">
        <f t="shared" si="29"/>
        <v>0.0285412</v>
      </c>
      <c r="L381" s="115">
        <f>'[5]存货（  ）抽查盘点表'!Z422</f>
        <v>24.26002</v>
      </c>
      <c r="M381" s="116">
        <f t="shared" si="30"/>
        <v>-218.33998</v>
      </c>
      <c r="N381" s="117">
        <f t="shared" si="31"/>
        <v>-0.899999917559769</v>
      </c>
      <c r="O381" s="118"/>
    </row>
    <row r="382" s="105" customFormat="1" ht="16.5" customHeight="1" spans="1:15">
      <c r="A382" s="108">
        <f>'[5]存货（  ）抽查盘点表'!A423</f>
        <v>418</v>
      </c>
      <c r="B382" s="109" t="str">
        <f>'[5]存货（  ）抽查盘点表'!B423</f>
        <v>0906010274</v>
      </c>
      <c r="C382" s="108" t="str">
        <f>'[5]存货（  ）抽查盘点表'!D423</f>
        <v>PVC内螺纹盖头</v>
      </c>
      <c r="D382" s="110" t="str">
        <f>'[5]存货（  ）抽查盘点表'!E423</f>
        <v>澳标100mm</v>
      </c>
      <c r="E382" s="108"/>
      <c r="F382" s="108" t="str">
        <f>'[5]存货（  ）抽查盘点表'!G423</f>
        <v>件</v>
      </c>
      <c r="G382" s="111">
        <f>'[5]存货（  ）抽查盘点表'!I423</f>
        <v>232</v>
      </c>
      <c r="H382" s="111">
        <f t="shared" si="28"/>
        <v>2.61</v>
      </c>
      <c r="I382" s="111">
        <f>'[5]存货（  ）抽查盘点表'!J423</f>
        <v>605.52</v>
      </c>
      <c r="J382" s="115">
        <f>'[5]存货（  ）抽查盘点表'!O423</f>
        <v>232</v>
      </c>
      <c r="K382" s="111">
        <f t="shared" si="29"/>
        <v>0.261</v>
      </c>
      <c r="L382" s="115">
        <f>'[5]存货（  ）抽查盘点表'!Z423</f>
        <v>60.552</v>
      </c>
      <c r="M382" s="116">
        <f t="shared" si="30"/>
        <v>-544.968</v>
      </c>
      <c r="N382" s="117">
        <f t="shared" si="31"/>
        <v>-0.9</v>
      </c>
      <c r="O382" s="118"/>
    </row>
    <row r="383" s="105" customFormat="1" ht="16.5" customHeight="1" spans="1:15">
      <c r="A383" s="108">
        <f>'[5]存货（  ）抽查盘点表'!A424</f>
        <v>419</v>
      </c>
      <c r="B383" s="109" t="str">
        <f>'[5]存货（  ）抽查盘点表'!B424</f>
        <v>0906010277</v>
      </c>
      <c r="C383" s="108" t="str">
        <f>'[5]存货（  ）抽查盘点表'!D424</f>
        <v>PVC内螺纹接头</v>
      </c>
      <c r="D383" s="110" t="str">
        <f>'[5]存货（  ）抽查盘点表'!E424</f>
        <v>澳标50mm</v>
      </c>
      <c r="E383" s="108"/>
      <c r="F383" s="108" t="str">
        <f>'[5]存货（  ）抽查盘点表'!G424</f>
        <v>件</v>
      </c>
      <c r="G383" s="111">
        <f>'[5]存货（  ）抽查盘点表'!I424</f>
        <v>468</v>
      </c>
      <c r="H383" s="111">
        <f t="shared" si="28"/>
        <v>0.92</v>
      </c>
      <c r="I383" s="111">
        <f>'[5]存货（  ）抽查盘点表'!J424</f>
        <v>430.56</v>
      </c>
      <c r="J383" s="115">
        <f>'[5]存货（  ）抽查盘点表'!O424</f>
        <v>468</v>
      </c>
      <c r="K383" s="111">
        <f t="shared" si="29"/>
        <v>0.092</v>
      </c>
      <c r="L383" s="115">
        <f>'[5]存货（  ）抽查盘点表'!Z424</f>
        <v>43.056</v>
      </c>
      <c r="M383" s="116">
        <f t="shared" si="30"/>
        <v>-387.504</v>
      </c>
      <c r="N383" s="117">
        <f t="shared" si="31"/>
        <v>-0.9</v>
      </c>
      <c r="O383" s="118"/>
    </row>
    <row r="384" s="105" customFormat="1" ht="16.5" customHeight="1" spans="1:15">
      <c r="A384" s="108">
        <f>'[5]存货（  ）抽查盘点表'!A425</f>
        <v>420</v>
      </c>
      <c r="B384" s="109" t="str">
        <f>'[5]存货（  ）抽查盘点表'!B425</f>
        <v>0906010278</v>
      </c>
      <c r="C384" s="108" t="str">
        <f>'[5]存货（  ）抽查盘点表'!D425</f>
        <v>PVC外螺纹接头</v>
      </c>
      <c r="D384" s="110" t="str">
        <f>'[5]存货（  ）抽查盘点表'!E425</f>
        <v>澳标50mm</v>
      </c>
      <c r="E384" s="108"/>
      <c r="F384" s="108" t="str">
        <f>'[5]存货（  ）抽查盘点表'!G425</f>
        <v>件</v>
      </c>
      <c r="G384" s="111">
        <f>'[5]存货（  ）抽查盘点表'!I425</f>
        <v>840</v>
      </c>
      <c r="H384" s="111">
        <f t="shared" si="28"/>
        <v>0.63</v>
      </c>
      <c r="I384" s="111">
        <f>'[5]存货（  ）抽查盘点表'!J425</f>
        <v>529.2</v>
      </c>
      <c r="J384" s="115">
        <f>'[5]存货（  ）抽查盘点表'!O425</f>
        <v>840</v>
      </c>
      <c r="K384" s="111">
        <f t="shared" si="29"/>
        <v>0.063</v>
      </c>
      <c r="L384" s="115">
        <f>'[5]存货（  ）抽查盘点表'!Z425</f>
        <v>52.92</v>
      </c>
      <c r="M384" s="116">
        <f t="shared" si="30"/>
        <v>-476.28</v>
      </c>
      <c r="N384" s="117">
        <f t="shared" si="31"/>
        <v>-0.9</v>
      </c>
      <c r="O384" s="118"/>
    </row>
    <row r="385" s="105" customFormat="1" ht="16.5" customHeight="1" spans="1:15">
      <c r="A385" s="108">
        <f>'[5]存货（  ）抽查盘点表'!A426</f>
        <v>421</v>
      </c>
      <c r="B385" s="109" t="str">
        <f>'[5]存货（  ）抽查盘点表'!B426</f>
        <v>0906010279</v>
      </c>
      <c r="C385" s="108" t="str">
        <f>'[5]存货（  ）抽查盘点表'!D426</f>
        <v>PVC外螺纹接头</v>
      </c>
      <c r="D385" s="110" t="str">
        <f>'[5]存货（  ）抽查盘点表'!E426</f>
        <v>澳标100mm</v>
      </c>
      <c r="E385" s="108"/>
      <c r="F385" s="108" t="str">
        <f>'[5]存货（  ）抽查盘点表'!G426</f>
        <v>件</v>
      </c>
      <c r="G385" s="111">
        <f>'[5]存货（  ）抽查盘点表'!I426</f>
        <v>335</v>
      </c>
      <c r="H385" s="111">
        <f t="shared" si="28"/>
        <v>1.2</v>
      </c>
      <c r="I385" s="111">
        <f>'[5]存货（  ）抽查盘点表'!J426</f>
        <v>402</v>
      </c>
      <c r="J385" s="115">
        <f>'[5]存货（  ）抽查盘点表'!O426</f>
        <v>335</v>
      </c>
      <c r="K385" s="111">
        <f t="shared" si="29"/>
        <v>0.12</v>
      </c>
      <c r="L385" s="115">
        <f>'[5]存货（  ）抽查盘点表'!Z426</f>
        <v>40.2</v>
      </c>
      <c r="M385" s="116">
        <f t="shared" si="30"/>
        <v>-361.8</v>
      </c>
      <c r="N385" s="117">
        <f t="shared" si="31"/>
        <v>-0.9</v>
      </c>
      <c r="O385" s="118"/>
    </row>
    <row r="386" s="105" customFormat="1" ht="16.5" customHeight="1" spans="1:15">
      <c r="A386" s="108">
        <f>'[5]存货（  ）抽查盘点表'!A427</f>
        <v>422</v>
      </c>
      <c r="B386" s="109" t="str">
        <f>'[5]存货（  ）抽查盘点表'!B427</f>
        <v>0906010280</v>
      </c>
      <c r="C386" s="108" t="str">
        <f>'[5]存货（  ）抽查盘点表'!D427</f>
        <v>PVC异径六通</v>
      </c>
      <c r="D386" s="110" t="str">
        <f>'[5]存货（  ）抽查盘点表'!E427</f>
        <v>澳标100*50*40*88°</v>
      </c>
      <c r="E386" s="108"/>
      <c r="F386" s="108" t="str">
        <f>'[5]存货（  ）抽查盘点表'!G427</f>
        <v>件</v>
      </c>
      <c r="G386" s="111">
        <f>'[5]存货（  ）抽查盘点表'!I427</f>
        <v>50</v>
      </c>
      <c r="H386" s="111">
        <f t="shared" si="28"/>
        <v>6.33</v>
      </c>
      <c r="I386" s="111">
        <f>'[5]存货（  ）抽查盘点表'!J427</f>
        <v>316.5</v>
      </c>
      <c r="J386" s="115">
        <f>'[5]存货（  ）抽查盘点表'!O427</f>
        <v>50</v>
      </c>
      <c r="K386" s="111">
        <f t="shared" si="29"/>
        <v>0.633</v>
      </c>
      <c r="L386" s="115">
        <f>'[5]存货（  ）抽查盘点表'!Z427</f>
        <v>31.65</v>
      </c>
      <c r="M386" s="116">
        <f t="shared" si="30"/>
        <v>-284.85</v>
      </c>
      <c r="N386" s="117">
        <f t="shared" si="31"/>
        <v>-0.9</v>
      </c>
      <c r="O386" s="118"/>
    </row>
    <row r="387" s="105" customFormat="1" ht="16.5" customHeight="1" spans="1:15">
      <c r="A387" s="108">
        <f>'[5]存货（  ）抽查盘点表'!A428</f>
        <v>423</v>
      </c>
      <c r="B387" s="109" t="str">
        <f>'[5]存货（  ）抽查盘点表'!B428</f>
        <v>0906010282</v>
      </c>
      <c r="C387" s="108" t="str">
        <f>'[5]存货（  ）抽查盘点表'!D428</f>
        <v>PVC三通管</v>
      </c>
      <c r="D387" s="110" t="str">
        <f>'[5]存货（  ）抽查盘点表'!E428</f>
        <v>澳标50mm</v>
      </c>
      <c r="E387" s="108"/>
      <c r="F387" s="108" t="str">
        <f>'[5]存货（  ）抽查盘点表'!G428</f>
        <v>件</v>
      </c>
      <c r="G387" s="111">
        <f>'[5]存货（  ）抽查盘点表'!I428</f>
        <v>143</v>
      </c>
      <c r="H387" s="111">
        <f t="shared" si="28"/>
        <v>6.18909090909091</v>
      </c>
      <c r="I387" s="111">
        <f>'[5]存货（  ）抽查盘点表'!J428</f>
        <v>885.04</v>
      </c>
      <c r="J387" s="115">
        <f>'[5]存货（  ）抽查盘点表'!O428</f>
        <v>143</v>
      </c>
      <c r="K387" s="111">
        <f t="shared" si="29"/>
        <v>0.6189091</v>
      </c>
      <c r="L387" s="115">
        <f>'[5]存货（  ）抽查盘点表'!Z428</f>
        <v>88.5040013</v>
      </c>
      <c r="M387" s="116">
        <f t="shared" si="30"/>
        <v>-796.5359987</v>
      </c>
      <c r="N387" s="117">
        <f t="shared" si="31"/>
        <v>-0.89999999853114</v>
      </c>
      <c r="O387" s="118"/>
    </row>
    <row r="388" s="105" customFormat="1" ht="16.5" customHeight="1" spans="1:15">
      <c r="A388" s="108">
        <f>'[5]存货（  ）抽查盘点表'!A429</f>
        <v>424</v>
      </c>
      <c r="B388" s="109" t="str">
        <f>'[5]存货（  ）抽查盘点表'!B429</f>
        <v>0906010283</v>
      </c>
      <c r="C388" s="108" t="str">
        <f>'[5]存货（  ）抽查盘点表'!D429</f>
        <v>PVC四通</v>
      </c>
      <c r="D388" s="110" t="str">
        <f>'[5]存货（  ）抽查盘点表'!E429</f>
        <v>110㎜</v>
      </c>
      <c r="E388" s="108"/>
      <c r="F388" s="108" t="str">
        <f>'[5]存货（  ）抽查盘点表'!G429</f>
        <v>件</v>
      </c>
      <c r="G388" s="111">
        <f>'[5]存货（  ）抽查盘点表'!I429</f>
        <v>28</v>
      </c>
      <c r="H388" s="111">
        <f t="shared" si="28"/>
        <v>22.8446428571429</v>
      </c>
      <c r="I388" s="111">
        <f>'[5]存货（  ）抽查盘点表'!J429</f>
        <v>639.65</v>
      </c>
      <c r="J388" s="115">
        <f>'[5]存货（  ）抽查盘点表'!O429</f>
        <v>28</v>
      </c>
      <c r="K388" s="111">
        <f t="shared" si="29"/>
        <v>2.2844643</v>
      </c>
      <c r="L388" s="115">
        <f>'[5]存货（  ）抽查盘点表'!Z429</f>
        <v>63.9650004</v>
      </c>
      <c r="M388" s="116">
        <f t="shared" si="30"/>
        <v>-575.6849996</v>
      </c>
      <c r="N388" s="117">
        <f t="shared" si="31"/>
        <v>-0.899999999374658</v>
      </c>
      <c r="O388" s="118"/>
    </row>
    <row r="389" s="105" customFormat="1" ht="16.5" customHeight="1" spans="1:15">
      <c r="A389" s="108">
        <f>'[5]存货（  ）抽查盘点表'!A430</f>
        <v>425</v>
      </c>
      <c r="B389" s="109" t="str">
        <f>'[5]存货（  ）抽查盘点表'!B430</f>
        <v>0906010284</v>
      </c>
      <c r="C389" s="108" t="str">
        <f>'[5]存货（  ）抽查盘点表'!D430</f>
        <v>PVC三通</v>
      </c>
      <c r="D389" s="110" t="str">
        <f>'[5]存货（  ）抽查盘点表'!E430</f>
        <v>75㎜</v>
      </c>
      <c r="E389" s="108"/>
      <c r="F389" s="108" t="str">
        <f>'[5]存货（  ）抽查盘点表'!G430</f>
        <v>件</v>
      </c>
      <c r="G389" s="111">
        <f>'[5]存货（  ）抽查盘点表'!I430</f>
        <v>34</v>
      </c>
      <c r="H389" s="111">
        <f t="shared" si="28"/>
        <v>3.60235294117647</v>
      </c>
      <c r="I389" s="111">
        <f>'[5]存货（  ）抽查盘点表'!J430</f>
        <v>122.48</v>
      </c>
      <c r="J389" s="115">
        <f>'[5]存货（  ）抽查盘点表'!O430</f>
        <v>34</v>
      </c>
      <c r="K389" s="111">
        <f t="shared" si="29"/>
        <v>0.3602353</v>
      </c>
      <c r="L389" s="115">
        <f>'[5]存货（  ）抽查盘点表'!Z430</f>
        <v>12.2480002</v>
      </c>
      <c r="M389" s="116">
        <f t="shared" si="30"/>
        <v>-110.2319998</v>
      </c>
      <c r="N389" s="117">
        <f t="shared" si="31"/>
        <v>-0.89999999836708</v>
      </c>
      <c r="O389" s="118"/>
    </row>
    <row r="390" s="105" customFormat="1" ht="16.5" customHeight="1" spans="1:15">
      <c r="A390" s="108">
        <f>'[5]存货（  ）抽查盘点表'!A431</f>
        <v>426</v>
      </c>
      <c r="B390" s="109" t="str">
        <f>'[5]存货（  ）抽查盘点表'!B431</f>
        <v>0906010285</v>
      </c>
      <c r="C390" s="108" t="str">
        <f>'[5]存货（  ）抽查盘点表'!D431</f>
        <v>PVC弯头</v>
      </c>
      <c r="D390" s="110" t="str">
        <f>'[5]存货（  ）抽查盘点表'!E431</f>
        <v>160㎜*45°</v>
      </c>
      <c r="E390" s="108"/>
      <c r="F390" s="108" t="str">
        <f>'[5]存货（  ）抽查盘点表'!G431</f>
        <v>件</v>
      </c>
      <c r="G390" s="111">
        <f>'[5]存货（  ）抽查盘点表'!I431</f>
        <v>30</v>
      </c>
      <c r="H390" s="111">
        <f t="shared" si="28"/>
        <v>4.60166666666667</v>
      </c>
      <c r="I390" s="111">
        <f>'[5]存货（  ）抽查盘点表'!J431</f>
        <v>138.05</v>
      </c>
      <c r="J390" s="115">
        <f>'[5]存货（  ）抽查盘点表'!O431</f>
        <v>30</v>
      </c>
      <c r="K390" s="111">
        <f t="shared" si="29"/>
        <v>0.4601667</v>
      </c>
      <c r="L390" s="115">
        <f>'[5]存货（  ）抽查盘点表'!Z431</f>
        <v>13.805001</v>
      </c>
      <c r="M390" s="116">
        <f t="shared" si="30"/>
        <v>-124.244999</v>
      </c>
      <c r="N390" s="117">
        <f t="shared" si="31"/>
        <v>-0.899999992756248</v>
      </c>
      <c r="O390" s="118"/>
    </row>
    <row r="391" s="105" customFormat="1" ht="16.5" customHeight="1" spans="1:15">
      <c r="A391" s="108">
        <f>'[5]存货（  ）抽查盘点表'!A432</f>
        <v>427</v>
      </c>
      <c r="B391" s="109" t="str">
        <f>'[5]存货（  ）抽查盘点表'!B432</f>
        <v>0906010288</v>
      </c>
      <c r="C391" s="108" t="str">
        <f>'[5]存货（  ）抽查盘点表'!D432</f>
        <v>PVC堵头</v>
      </c>
      <c r="D391" s="110" t="str">
        <f>'[5]存货（  ）抽查盘点表'!E432</f>
        <v>澳标50mm</v>
      </c>
      <c r="E391" s="108"/>
      <c r="F391" s="108" t="str">
        <f>'[5]存货（  ）抽查盘点表'!G432</f>
        <v>件</v>
      </c>
      <c r="G391" s="111">
        <f>'[5]存货（  ）抽查盘点表'!I432</f>
        <v>1515</v>
      </c>
      <c r="H391" s="111">
        <f t="shared" si="28"/>
        <v>0.28</v>
      </c>
      <c r="I391" s="111">
        <f>'[5]存货（  ）抽查盘点表'!J432</f>
        <v>424.2</v>
      </c>
      <c r="J391" s="115">
        <f>'[5]存货（  ）抽查盘点表'!O432</f>
        <v>1515</v>
      </c>
      <c r="K391" s="111">
        <f t="shared" si="29"/>
        <v>0.028</v>
      </c>
      <c r="L391" s="115">
        <f>'[5]存货（  ）抽查盘点表'!Z432</f>
        <v>42.42</v>
      </c>
      <c r="M391" s="116">
        <f t="shared" si="30"/>
        <v>-381.78</v>
      </c>
      <c r="N391" s="117">
        <f t="shared" si="31"/>
        <v>-0.9</v>
      </c>
      <c r="O391" s="118"/>
    </row>
    <row r="392" s="105" customFormat="1" ht="16.5" customHeight="1" spans="1:15">
      <c r="A392" s="108">
        <f>'[5]存货（  ）抽查盘点表'!A433</f>
        <v>428</v>
      </c>
      <c r="B392" s="109" t="str">
        <f>'[5]存货（  ）抽查盘点表'!B433</f>
        <v>0906010289</v>
      </c>
      <c r="C392" s="108" t="str">
        <f>'[5]存货（  ）抽查盘点表'!D433</f>
        <v>PVC堵头</v>
      </c>
      <c r="D392" s="110" t="str">
        <f>'[5]存货（  ）抽查盘点表'!E433</f>
        <v>澳标100mm</v>
      </c>
      <c r="E392" s="108"/>
      <c r="F392" s="108" t="str">
        <f>'[5]存货（  ）抽查盘点表'!G433</f>
        <v>件</v>
      </c>
      <c r="G392" s="111">
        <f>'[5]存货（  ）抽查盘点表'!I433</f>
        <v>337</v>
      </c>
      <c r="H392" s="111">
        <f t="shared" si="28"/>
        <v>1.5360237388724</v>
      </c>
      <c r="I392" s="111">
        <f>'[5]存货（  ）抽查盘点表'!J433</f>
        <v>517.64</v>
      </c>
      <c r="J392" s="115">
        <f>'[5]存货（  ）抽查盘点表'!O433</f>
        <v>337</v>
      </c>
      <c r="K392" s="111">
        <f t="shared" si="29"/>
        <v>0.1536024</v>
      </c>
      <c r="L392" s="115">
        <f>'[5]存货（  ）抽查盘点表'!Z433</f>
        <v>51.7640088</v>
      </c>
      <c r="M392" s="116">
        <f t="shared" si="30"/>
        <v>-465.8759912</v>
      </c>
      <c r="N392" s="117">
        <f t="shared" si="31"/>
        <v>-0.899999982999768</v>
      </c>
      <c r="O392" s="118"/>
    </row>
    <row r="393" s="105" customFormat="1" ht="16.5" customHeight="1" spans="1:15">
      <c r="A393" s="108">
        <f>'[5]存货（  ）抽查盘点表'!A434</f>
        <v>429</v>
      </c>
      <c r="B393" s="109" t="str">
        <f>'[5]存货（  ）抽查盘点表'!B434</f>
        <v>0906010290</v>
      </c>
      <c r="C393" s="108" t="str">
        <f>'[5]存货（  ）抽查盘点表'!D434</f>
        <v>PVC存水弯</v>
      </c>
      <c r="D393" s="110" t="str">
        <f>'[5]存货（  ）抽查盘点表'!E434</f>
        <v>ø110</v>
      </c>
      <c r="E393" s="108"/>
      <c r="F393" s="108" t="str">
        <f>'[5]存货（  ）抽查盘点表'!G434</f>
        <v>个</v>
      </c>
      <c r="G393" s="111">
        <f>'[5]存货（  ）抽查盘点表'!I434</f>
        <v>3</v>
      </c>
      <c r="H393" s="111">
        <f t="shared" si="28"/>
        <v>19.0266666666667</v>
      </c>
      <c r="I393" s="111">
        <f>'[5]存货（  ）抽查盘点表'!J434</f>
        <v>57.08</v>
      </c>
      <c r="J393" s="115">
        <f>'[5]存货（  ）抽查盘点表'!O434</f>
        <v>3</v>
      </c>
      <c r="K393" s="111">
        <f t="shared" si="29"/>
        <v>1.9026667</v>
      </c>
      <c r="L393" s="115">
        <f>'[5]存货（  ）抽查盘点表'!Z434</f>
        <v>5.7080001</v>
      </c>
      <c r="M393" s="116">
        <f t="shared" si="30"/>
        <v>-51.3719999</v>
      </c>
      <c r="N393" s="117">
        <f t="shared" si="31"/>
        <v>-0.899999998248073</v>
      </c>
      <c r="O393" s="118"/>
    </row>
    <row r="394" s="105" customFormat="1" ht="16.5" customHeight="1" spans="1:15">
      <c r="A394" s="108">
        <f>'[5]存货（  ）抽查盘点表'!A435</f>
        <v>430</v>
      </c>
      <c r="B394" s="109" t="str">
        <f>'[5]存货（  ）抽查盘点表'!B435</f>
        <v>0906010296</v>
      </c>
      <c r="C394" s="108" t="str">
        <f>'[5]存货（  ）抽查盘点表'!D435</f>
        <v>PVC正三通</v>
      </c>
      <c r="D394" s="110" t="str">
        <f>'[5]存货（  ）抽查盘点表'!E435</f>
        <v>国标110mm*50mm</v>
      </c>
      <c r="E394" s="108"/>
      <c r="F394" s="108" t="str">
        <f>'[5]存货（  ）抽查盘点表'!G435</f>
        <v>个</v>
      </c>
      <c r="G394" s="111">
        <f>'[5]存货（  ）抽查盘点表'!I435</f>
        <v>119</v>
      </c>
      <c r="H394" s="111">
        <f t="shared" si="28"/>
        <v>3.32310924369748</v>
      </c>
      <c r="I394" s="111">
        <f>'[5]存货（  ）抽查盘点表'!J435</f>
        <v>395.45</v>
      </c>
      <c r="J394" s="115">
        <f>'[5]存货（  ）抽查盘点表'!O435</f>
        <v>119</v>
      </c>
      <c r="K394" s="111">
        <f t="shared" si="29"/>
        <v>0.3323109</v>
      </c>
      <c r="L394" s="115">
        <f>'[5]存货（  ）抽查盘点表'!Z435</f>
        <v>39.5449971</v>
      </c>
      <c r="M394" s="116">
        <f t="shared" si="30"/>
        <v>-355.9050029</v>
      </c>
      <c r="N394" s="117">
        <f t="shared" si="31"/>
        <v>-0.900000007333418</v>
      </c>
      <c r="O394" s="118"/>
    </row>
    <row r="395" s="105" customFormat="1" ht="16.5" customHeight="1" spans="1:15">
      <c r="A395" s="108">
        <f>'[5]存货（  ）抽查盘点表'!A436</f>
        <v>431</v>
      </c>
      <c r="B395" s="109" t="str">
        <f>'[5]存货（  ）抽查盘点表'!B436</f>
        <v>0906010297</v>
      </c>
      <c r="C395" s="108" t="str">
        <f>'[5]存货（  ）抽查盘点表'!D436</f>
        <v>PVC短型异径管</v>
      </c>
      <c r="D395" s="110" t="str">
        <f>'[5]存货（  ）抽查盘点表'!E436</f>
        <v>澳标 65x40</v>
      </c>
      <c r="E395" s="108"/>
      <c r="F395" s="108" t="str">
        <f>'[5]存货（  ）抽查盘点表'!G436</f>
        <v>个</v>
      </c>
      <c r="G395" s="111">
        <f>'[5]存货（  ）抽查盘点表'!I436</f>
        <v>304</v>
      </c>
      <c r="H395" s="111">
        <f t="shared" si="28"/>
        <v>1.01868421052632</v>
      </c>
      <c r="I395" s="111">
        <f>'[5]存货（  ）抽查盘点表'!J436</f>
        <v>309.68</v>
      </c>
      <c r="J395" s="115">
        <f>'[5]存货（  ）抽查盘点表'!O436</f>
        <v>304</v>
      </c>
      <c r="K395" s="111">
        <f t="shared" si="29"/>
        <v>0.1018684</v>
      </c>
      <c r="L395" s="115">
        <f>'[5]存货（  ）抽查盘点表'!Z436</f>
        <v>30.9679936</v>
      </c>
      <c r="M395" s="116">
        <f t="shared" si="30"/>
        <v>-278.7120064</v>
      </c>
      <c r="N395" s="117">
        <f t="shared" si="31"/>
        <v>-0.900000020666494</v>
      </c>
      <c r="O395" s="118"/>
    </row>
    <row r="396" s="105" customFormat="1" ht="16.5" customHeight="1" spans="1:15">
      <c r="A396" s="108">
        <f>'[5]存货（  ）抽查盘点表'!A437</f>
        <v>432</v>
      </c>
      <c r="B396" s="109" t="str">
        <f>'[5]存货（  ）抽查盘点表'!B437</f>
        <v>0906010298</v>
      </c>
      <c r="C396" s="108" t="str">
        <f>'[5]存货（  ）抽查盘点表'!D437</f>
        <v>PVC顺水三通</v>
      </c>
      <c r="D396" s="110" t="str">
        <f>'[5]存货（  ）抽查盘点表'!E437</f>
        <v>澳标 100*88°</v>
      </c>
      <c r="E396" s="108"/>
      <c r="F396" s="108" t="str">
        <f>'[5]存货（  ）抽查盘点表'!G437</f>
        <v>个</v>
      </c>
      <c r="G396" s="111">
        <f>'[5]存货（  ）抽查盘点表'!I437</f>
        <v>102</v>
      </c>
      <c r="H396" s="111">
        <f t="shared" si="28"/>
        <v>7.71558823529412</v>
      </c>
      <c r="I396" s="111">
        <f>'[5]存货（  ）抽查盘点表'!J437</f>
        <v>786.99</v>
      </c>
      <c r="J396" s="115">
        <f>'[5]存货（  ）抽查盘点表'!O437</f>
        <v>102</v>
      </c>
      <c r="K396" s="111">
        <f t="shared" si="29"/>
        <v>0.7715588</v>
      </c>
      <c r="L396" s="115">
        <f>'[5]存货（  ）抽查盘点表'!Z437</f>
        <v>78.6989976</v>
      </c>
      <c r="M396" s="116">
        <f t="shared" si="30"/>
        <v>-708.2910024</v>
      </c>
      <c r="N396" s="117">
        <f t="shared" si="31"/>
        <v>-0.900000003049594</v>
      </c>
      <c r="O396" s="118"/>
    </row>
    <row r="397" s="105" customFormat="1" ht="16.5" customHeight="1" spans="1:15">
      <c r="A397" s="108">
        <f>'[5]存货（  ）抽查盘点表'!A438</f>
        <v>433</v>
      </c>
      <c r="B397" s="109" t="str">
        <f>'[5]存货（  ）抽查盘点表'!B438</f>
        <v>0906010299</v>
      </c>
      <c r="C397" s="108" t="str">
        <f>'[5]存货（  ）抽查盘点表'!D438</f>
        <v>PVC顺水三通</v>
      </c>
      <c r="D397" s="110" t="str">
        <f>'[5]存货（  ）抽查盘点表'!E438</f>
        <v>澳标 65*88°</v>
      </c>
      <c r="E397" s="108"/>
      <c r="F397" s="108" t="str">
        <f>'[5]存货（  ）抽查盘点表'!G438</f>
        <v>个</v>
      </c>
      <c r="G397" s="111">
        <f>'[5]存货（  ）抽查盘点表'!I438</f>
        <v>49</v>
      </c>
      <c r="H397" s="111">
        <f t="shared" si="28"/>
        <v>1</v>
      </c>
      <c r="I397" s="111">
        <f>'[5]存货（  ）抽查盘点表'!J438</f>
        <v>49</v>
      </c>
      <c r="J397" s="115">
        <f>'[5]存货（  ）抽查盘点表'!O438</f>
        <v>49</v>
      </c>
      <c r="K397" s="111">
        <f t="shared" si="29"/>
        <v>0.1</v>
      </c>
      <c r="L397" s="115">
        <f>'[5]存货（  ）抽查盘点表'!Z438</f>
        <v>4.9</v>
      </c>
      <c r="M397" s="116">
        <f t="shared" si="30"/>
        <v>-44.1</v>
      </c>
      <c r="N397" s="117">
        <f t="shared" si="31"/>
        <v>-0.9</v>
      </c>
      <c r="O397" s="118"/>
    </row>
    <row r="398" s="105" customFormat="1" ht="16.5" customHeight="1" spans="1:15">
      <c r="A398" s="108">
        <f>'[5]存货（  ）抽查盘点表'!A439</f>
        <v>434</v>
      </c>
      <c r="B398" s="109" t="str">
        <f>'[5]存货（  ）抽查盘点表'!B439</f>
        <v>0906010300</v>
      </c>
      <c r="C398" s="108" t="str">
        <f>'[5]存货（  ）抽查盘点表'!D439</f>
        <v>PVC顺水三通</v>
      </c>
      <c r="D398" s="110" t="str">
        <f>'[5]存货（  ）抽查盘点表'!E439</f>
        <v>澳标 50*88</v>
      </c>
      <c r="E398" s="108"/>
      <c r="F398" s="108" t="str">
        <f>'[5]存货（  ）抽查盘点表'!G439</f>
        <v>个</v>
      </c>
      <c r="G398" s="111">
        <f>'[5]存货（  ）抽查盘点表'!I439</f>
        <v>35</v>
      </c>
      <c r="H398" s="111">
        <f t="shared" si="28"/>
        <v>1</v>
      </c>
      <c r="I398" s="111">
        <f>'[5]存货（  ）抽查盘点表'!J439</f>
        <v>35</v>
      </c>
      <c r="J398" s="115">
        <f>'[5]存货（  ）抽查盘点表'!O439</f>
        <v>35</v>
      </c>
      <c r="K398" s="111">
        <f t="shared" si="29"/>
        <v>0.1</v>
      </c>
      <c r="L398" s="115">
        <f>'[5]存货（  ）抽查盘点表'!Z439</f>
        <v>3.5</v>
      </c>
      <c r="M398" s="116">
        <f t="shared" si="30"/>
        <v>-31.5</v>
      </c>
      <c r="N398" s="117">
        <f t="shared" si="31"/>
        <v>-0.9</v>
      </c>
      <c r="O398" s="118"/>
    </row>
    <row r="399" s="105" customFormat="1" ht="16.5" customHeight="1" spans="1:15">
      <c r="A399" s="108">
        <f>'[5]存货（  ）抽查盘点表'!A440</f>
        <v>435</v>
      </c>
      <c r="B399" s="109" t="str">
        <f>'[5]存货（  ）抽查盘点表'!B440</f>
        <v>0906010302</v>
      </c>
      <c r="C399" s="108" t="str">
        <f>'[5]存货（  ）抽查盘点表'!D440</f>
        <v>PVC直接</v>
      </c>
      <c r="D399" s="110" t="str">
        <f>'[5]存货（  ）抽查盘点表'!E440</f>
        <v>澳标 50mm</v>
      </c>
      <c r="E399" s="108"/>
      <c r="F399" s="108" t="str">
        <f>'[5]存货（  ）抽查盘点表'!G440</f>
        <v>个</v>
      </c>
      <c r="G399" s="111">
        <f>'[5]存货（  ）抽查盘点表'!I440</f>
        <v>62</v>
      </c>
      <c r="H399" s="111">
        <f t="shared" si="28"/>
        <v>0.657096774193548</v>
      </c>
      <c r="I399" s="111">
        <f>'[5]存货（  ）抽查盘点表'!J440</f>
        <v>40.74</v>
      </c>
      <c r="J399" s="115">
        <f>'[5]存货（  ）抽查盘点表'!O440</f>
        <v>62</v>
      </c>
      <c r="K399" s="111">
        <f t="shared" si="29"/>
        <v>0.0657097</v>
      </c>
      <c r="L399" s="115">
        <f>'[5]存货（  ）抽查盘点表'!Z440</f>
        <v>4.0740014</v>
      </c>
      <c r="M399" s="116">
        <f t="shared" si="30"/>
        <v>-36.6659986</v>
      </c>
      <c r="N399" s="117">
        <f t="shared" si="31"/>
        <v>-0.899999965635739</v>
      </c>
      <c r="O399" s="118"/>
    </row>
    <row r="400" s="105" customFormat="1" ht="16.5" customHeight="1" spans="1:15">
      <c r="A400" s="108">
        <f>'[5]存货（  ）抽查盘点表'!A441</f>
        <v>436</v>
      </c>
      <c r="B400" s="109" t="str">
        <f>'[5]存货（  ）抽查盘点表'!B441</f>
        <v>0906010303</v>
      </c>
      <c r="C400" s="108" t="str">
        <f>'[5]存货（  ）抽查盘点表'!D441</f>
        <v>PVC直接</v>
      </c>
      <c r="D400" s="110" t="str">
        <f>'[5]存货（  ）抽查盘点表'!E441</f>
        <v>澳标 40mm</v>
      </c>
      <c r="E400" s="108"/>
      <c r="F400" s="108" t="str">
        <f>'[5]存货（  ）抽查盘点表'!G441</f>
        <v>个</v>
      </c>
      <c r="G400" s="111">
        <f>'[5]存货（  ）抽查盘点表'!I441</f>
        <v>209</v>
      </c>
      <c r="H400" s="111">
        <f t="shared" si="28"/>
        <v>0.327416267942584</v>
      </c>
      <c r="I400" s="111">
        <f>'[5]存货（  ）抽查盘点表'!J441</f>
        <v>68.43</v>
      </c>
      <c r="J400" s="115">
        <f>'[5]存货（  ）抽查盘点表'!O441</f>
        <v>209</v>
      </c>
      <c r="K400" s="111">
        <f t="shared" si="29"/>
        <v>0.0327416</v>
      </c>
      <c r="L400" s="115">
        <f>'[5]存货（  ）抽查盘点表'!Z441</f>
        <v>6.8429944</v>
      </c>
      <c r="M400" s="116">
        <f t="shared" si="30"/>
        <v>-61.5870056</v>
      </c>
      <c r="N400" s="117">
        <f t="shared" si="31"/>
        <v>-0.900000081835452</v>
      </c>
      <c r="O400" s="118"/>
    </row>
    <row r="401" s="105" customFormat="1" ht="16.5" customHeight="1" spans="1:15">
      <c r="A401" s="108">
        <f>'[5]存货（  ）抽查盘点表'!A442</f>
        <v>437</v>
      </c>
      <c r="B401" s="109" t="str">
        <f>'[5]存货（  ）抽查盘点表'!B442</f>
        <v>0906010304</v>
      </c>
      <c r="C401" s="108" t="str">
        <f>'[5]存货（  ）抽查盘点表'!D442</f>
        <v>PVC快速接头</v>
      </c>
      <c r="D401" s="110" t="str">
        <f>'[5]存货（  ）抽查盘点表'!E442</f>
        <v>澳标 100mm</v>
      </c>
      <c r="E401" s="108"/>
      <c r="F401" s="108" t="str">
        <f>'[5]存货（  ）抽查盘点表'!G442</f>
        <v>个</v>
      </c>
      <c r="G401" s="111">
        <f>'[5]存货（  ）抽查盘点表'!I442</f>
        <v>56</v>
      </c>
      <c r="H401" s="111">
        <f t="shared" si="28"/>
        <v>1</v>
      </c>
      <c r="I401" s="111">
        <f>'[5]存货（  ）抽查盘点表'!J442</f>
        <v>56</v>
      </c>
      <c r="J401" s="115">
        <f>'[5]存货（  ）抽查盘点表'!O442</f>
        <v>56</v>
      </c>
      <c r="K401" s="111">
        <f t="shared" si="29"/>
        <v>0.1</v>
      </c>
      <c r="L401" s="115">
        <f>'[5]存货（  ）抽查盘点表'!Z442</f>
        <v>5.6</v>
      </c>
      <c r="M401" s="116">
        <f t="shared" si="30"/>
        <v>-50.4</v>
      </c>
      <c r="N401" s="117">
        <f t="shared" si="31"/>
        <v>-0.9</v>
      </c>
      <c r="O401" s="118"/>
    </row>
    <row r="402" s="105" customFormat="1" ht="16.5" customHeight="1" spans="1:15">
      <c r="A402" s="108">
        <f>'[5]存货（  ）抽查盘点表'!A443</f>
        <v>438</v>
      </c>
      <c r="B402" s="109" t="str">
        <f>'[5]存货（  ）抽查盘点表'!B443</f>
        <v>0906010306</v>
      </c>
      <c r="C402" s="108" t="str">
        <f>'[5]存货（  ）抽查盘点表'!D443</f>
        <v>PVC通风帽</v>
      </c>
      <c r="D402" s="110" t="str">
        <f>'[5]存货（  ）抽查盘点表'!E443</f>
        <v>澳标 50mm*40mm</v>
      </c>
      <c r="E402" s="108"/>
      <c r="F402" s="108" t="str">
        <f>'[5]存货（  ）抽查盘点表'!G443</f>
        <v>个</v>
      </c>
      <c r="G402" s="111">
        <f>'[5]存货（  ）抽查盘点表'!I443</f>
        <v>777</v>
      </c>
      <c r="H402" s="111">
        <f t="shared" si="28"/>
        <v>1.00980694980695</v>
      </c>
      <c r="I402" s="111">
        <f>'[5]存货（  ）抽查盘点表'!J443</f>
        <v>784.62</v>
      </c>
      <c r="J402" s="115">
        <f>'[5]存货（  ）抽查盘点表'!O443</f>
        <v>777</v>
      </c>
      <c r="K402" s="111">
        <f t="shared" si="29"/>
        <v>0.1009807</v>
      </c>
      <c r="L402" s="115">
        <f>'[5]存货（  ）抽查盘点表'!Z443</f>
        <v>78.4620039</v>
      </c>
      <c r="M402" s="116">
        <f t="shared" si="30"/>
        <v>-706.1579961</v>
      </c>
      <c r="N402" s="117">
        <f t="shared" si="31"/>
        <v>-0.899999995029441</v>
      </c>
      <c r="O402" s="118"/>
    </row>
    <row r="403" s="105" customFormat="1" ht="16.5" customHeight="1" spans="1:15">
      <c r="A403" s="108">
        <f>'[5]存货（  ）抽查盘点表'!A444</f>
        <v>439</v>
      </c>
      <c r="B403" s="109" t="str">
        <f>'[5]存货（  ）抽查盘点表'!B444</f>
        <v>0906010309</v>
      </c>
      <c r="C403" s="108" t="str">
        <f>'[5]存货（  ）抽查盘点表'!D444</f>
        <v>扣式护套</v>
      </c>
      <c r="D403" s="110" t="str">
        <f>'[5]存货（  ）抽查盘点表'!E444</f>
        <v>30</v>
      </c>
      <c r="E403" s="108"/>
      <c r="F403" s="108" t="str">
        <f>'[5]存货（  ）抽查盘点表'!G444</f>
        <v>件</v>
      </c>
      <c r="G403" s="111">
        <f>'[5]存货（  ）抽查盘点表'!I444</f>
        <v>1360</v>
      </c>
      <c r="H403" s="111">
        <f t="shared" si="28"/>
        <v>0.284147058823529</v>
      </c>
      <c r="I403" s="111">
        <f>'[5]存货（  ）抽查盘点表'!J444</f>
        <v>386.44</v>
      </c>
      <c r="J403" s="115">
        <f>'[5]存货（  ）抽查盘点表'!O444</f>
        <v>1360</v>
      </c>
      <c r="K403" s="111">
        <f t="shared" si="29"/>
        <v>0.0284147</v>
      </c>
      <c r="L403" s="115">
        <f>'[5]存货（  ）抽查盘点表'!Z444</f>
        <v>38.643992</v>
      </c>
      <c r="M403" s="116">
        <f t="shared" si="30"/>
        <v>-347.796008</v>
      </c>
      <c r="N403" s="117">
        <f t="shared" si="31"/>
        <v>-0.900000020701791</v>
      </c>
      <c r="O403" s="118"/>
    </row>
    <row r="404" s="105" customFormat="1" ht="16.5" customHeight="1" spans="1:15">
      <c r="A404" s="108">
        <f>'[5]存货（  ）抽查盘点表'!A445</f>
        <v>440</v>
      </c>
      <c r="B404" s="109" t="str">
        <f>'[5]存货（  ）抽查盘点表'!B445</f>
        <v>0906010312</v>
      </c>
      <c r="C404" s="108" t="str">
        <f>'[5]存货（  ）抽查盘点表'!D445</f>
        <v>扣式护套</v>
      </c>
      <c r="D404" s="110" t="str">
        <f>'[5]存货（  ）抽查盘点表'!E445</f>
        <v>SB-38</v>
      </c>
      <c r="E404" s="108"/>
      <c r="F404" s="108" t="str">
        <f>'[5]存货（  ）抽查盘点表'!G445</f>
        <v>个</v>
      </c>
      <c r="G404" s="111">
        <f>'[5]存货（  ）抽查盘点表'!I445</f>
        <v>200</v>
      </c>
      <c r="H404" s="111">
        <f t="shared" si="28"/>
        <v>1.5236</v>
      </c>
      <c r="I404" s="111">
        <f>'[5]存货（  ）抽查盘点表'!J445</f>
        <v>304.72</v>
      </c>
      <c r="J404" s="115">
        <f>'[5]存货（  ）抽查盘点表'!O445</f>
        <v>200</v>
      </c>
      <c r="K404" s="111">
        <f t="shared" si="29"/>
        <v>0.15236</v>
      </c>
      <c r="L404" s="115">
        <f>'[5]存货（  ）抽查盘点表'!Z445</f>
        <v>30.472</v>
      </c>
      <c r="M404" s="116">
        <f t="shared" si="30"/>
        <v>-274.248</v>
      </c>
      <c r="N404" s="117">
        <f t="shared" si="31"/>
        <v>-0.9</v>
      </c>
      <c r="O404" s="118"/>
    </row>
    <row r="405" s="105" customFormat="1" ht="16.5" customHeight="1" spans="1:15">
      <c r="A405" s="108">
        <f>'[5]存货（  ）抽查盘点表'!A446</f>
        <v>441</v>
      </c>
      <c r="B405" s="109" t="str">
        <f>'[5]存货（  ）抽查盘点表'!B446</f>
        <v>0906010315</v>
      </c>
      <c r="C405" s="108" t="str">
        <f>'[5]存货（  ）抽查盘点表'!D446</f>
        <v>PVC短变径</v>
      </c>
      <c r="D405" s="110" t="str">
        <f>'[5]存货（  ）抽查盘点表'!E446</f>
        <v>110mm*50mm</v>
      </c>
      <c r="E405" s="108"/>
      <c r="F405" s="108" t="str">
        <f>'[5]存货（  ）抽查盘点表'!G446</f>
        <v>件</v>
      </c>
      <c r="G405" s="111">
        <f>'[5]存货（  ）抽查盘点表'!I446</f>
        <v>88</v>
      </c>
      <c r="H405" s="111">
        <f t="shared" si="28"/>
        <v>2.75340909090909</v>
      </c>
      <c r="I405" s="111">
        <f>'[5]存货（  ）抽查盘点表'!J446</f>
        <v>242.3</v>
      </c>
      <c r="J405" s="115">
        <f>'[5]存货（  ）抽查盘点表'!O446</f>
        <v>67</v>
      </c>
      <c r="K405" s="111">
        <f t="shared" si="29"/>
        <v>0.2753409</v>
      </c>
      <c r="L405" s="115">
        <f>'[5]存货（  ）抽查盘点表'!Z446</f>
        <v>18.4478403</v>
      </c>
      <c r="M405" s="116">
        <f t="shared" si="30"/>
        <v>-223.8521597</v>
      </c>
      <c r="N405" s="117">
        <f t="shared" si="31"/>
        <v>-0.923863638877425</v>
      </c>
      <c r="O405" s="118"/>
    </row>
    <row r="406" s="105" customFormat="1" ht="16.5" customHeight="1" spans="1:15">
      <c r="A406" s="108">
        <f>'[5]存货（  ）抽查盘点表'!A447</f>
        <v>442</v>
      </c>
      <c r="B406" s="109" t="str">
        <f>'[5]存货（  ）抽查盘点表'!B447</f>
        <v>0906010320</v>
      </c>
      <c r="C406" s="108" t="str">
        <f>'[5]存货（  ）抽查盘点表'!D447</f>
        <v>PVC弯头</v>
      </c>
      <c r="D406" s="110" t="str">
        <f>'[5]存货（  ）抽查盘点表'!E447</f>
        <v>16mm</v>
      </c>
      <c r="E406" s="108"/>
      <c r="F406" s="108" t="str">
        <f>'[5]存货（  ）抽查盘点表'!G447</f>
        <v>件</v>
      </c>
      <c r="G406" s="111">
        <f>'[5]存货（  ）抽查盘点表'!I447</f>
        <v>2654</v>
      </c>
      <c r="H406" s="111">
        <f t="shared" si="28"/>
        <v>0.221220798794273</v>
      </c>
      <c r="I406" s="111">
        <f>'[5]存货（  ）抽查盘点表'!J447</f>
        <v>587.12</v>
      </c>
      <c r="J406" s="115">
        <f>'[5]存货（  ）抽查盘点表'!O447</f>
        <v>2654</v>
      </c>
      <c r="K406" s="111">
        <f t="shared" si="29"/>
        <v>0.0221221</v>
      </c>
      <c r="L406" s="115">
        <f>'[5]存货（  ）抽查盘点表'!Z447</f>
        <v>58.7120534</v>
      </c>
      <c r="M406" s="116">
        <f t="shared" si="30"/>
        <v>-528.4079466</v>
      </c>
      <c r="N406" s="117">
        <f t="shared" si="31"/>
        <v>-0.899999909047554</v>
      </c>
      <c r="O406" s="118"/>
    </row>
    <row r="407" s="105" customFormat="1" ht="16.5" customHeight="1" spans="1:15">
      <c r="A407" s="108">
        <f>'[5]存货（  ）抽查盘点表'!A448</f>
        <v>443</v>
      </c>
      <c r="B407" s="109" t="str">
        <f>'[5]存货（  ）抽查盘点表'!B448</f>
        <v>0906010338</v>
      </c>
      <c r="C407" s="108" t="str">
        <f>'[5]存货（  ）抽查盘点表'!D448</f>
        <v>PVC检查口</v>
      </c>
      <c r="D407" s="110" t="str">
        <f>'[5]存货（  ）抽查盘点表'!E448</f>
        <v>75mm</v>
      </c>
      <c r="E407" s="108"/>
      <c r="F407" s="108" t="str">
        <f>'[5]存货（  ）抽查盘点表'!G448</f>
        <v>件</v>
      </c>
      <c r="G407" s="111">
        <f>'[5]存货（  ）抽查盘点表'!I448</f>
        <v>2</v>
      </c>
      <c r="H407" s="111">
        <f t="shared" si="28"/>
        <v>6.755</v>
      </c>
      <c r="I407" s="111">
        <f>'[5]存货（  ）抽查盘点表'!J448</f>
        <v>13.51</v>
      </c>
      <c r="J407" s="115">
        <f>'[5]存货（  ）抽查盘点表'!O448</f>
        <v>2</v>
      </c>
      <c r="K407" s="111">
        <f t="shared" si="29"/>
        <v>0.6755</v>
      </c>
      <c r="L407" s="115">
        <f>'[5]存货（  ）抽查盘点表'!Z448</f>
        <v>1.351</v>
      </c>
      <c r="M407" s="116">
        <f t="shared" si="30"/>
        <v>-12.159</v>
      </c>
      <c r="N407" s="117">
        <f t="shared" si="31"/>
        <v>-0.9</v>
      </c>
      <c r="O407" s="118"/>
    </row>
    <row r="408" s="105" customFormat="1" ht="16.5" customHeight="1" spans="1:15">
      <c r="A408" s="108">
        <f>'[5]存货（  ）抽查盘点表'!A449</f>
        <v>444</v>
      </c>
      <c r="B408" s="109" t="str">
        <f>'[5]存货（  ）抽查盘点表'!B449</f>
        <v>0906010339</v>
      </c>
      <c r="C408" s="108" t="str">
        <f>'[5]存货（  ）抽查盘点表'!D449</f>
        <v>PVC正三通</v>
      </c>
      <c r="D408" s="110" t="str">
        <f>'[5]存货（  ）抽查盘点表'!E449</f>
        <v>Φ75*50</v>
      </c>
      <c r="E408" s="108"/>
      <c r="F408" s="108" t="str">
        <f>'[5]存货（  ）抽查盘点表'!G449</f>
        <v>件</v>
      </c>
      <c r="G408" s="111">
        <f>'[5]存货（  ）抽查盘点表'!I449</f>
        <v>20</v>
      </c>
      <c r="H408" s="111">
        <f t="shared" si="28"/>
        <v>2.873</v>
      </c>
      <c r="I408" s="111">
        <f>'[5]存货（  ）抽查盘点表'!J449</f>
        <v>57.46</v>
      </c>
      <c r="J408" s="115">
        <f>'[5]存货（  ）抽查盘点表'!O449</f>
        <v>20</v>
      </c>
      <c r="K408" s="111">
        <f t="shared" si="29"/>
        <v>0.2873</v>
      </c>
      <c r="L408" s="115">
        <f>'[5]存货（  ）抽查盘点表'!Z449</f>
        <v>5.746</v>
      </c>
      <c r="M408" s="116">
        <f t="shared" si="30"/>
        <v>-51.714</v>
      </c>
      <c r="N408" s="117">
        <f t="shared" si="31"/>
        <v>-0.9</v>
      </c>
      <c r="O408" s="118"/>
    </row>
    <row r="409" s="105" customFormat="1" ht="16.5" customHeight="1" spans="1:15">
      <c r="A409" s="108">
        <f>'[5]存货（  ）抽查盘点表'!A450</f>
        <v>445</v>
      </c>
      <c r="B409" s="109" t="str">
        <f>'[5]存货（  ）抽查盘点表'!B450</f>
        <v>0906010345</v>
      </c>
      <c r="C409" s="108" t="str">
        <f>'[5]存货（  ）抽查盘点表'!D450</f>
        <v>PVC伸缩节</v>
      </c>
      <c r="D409" s="110" t="str">
        <f>'[5]存货（  ）抽查盘点表'!E450</f>
        <v>ø75mm</v>
      </c>
      <c r="E409" s="108"/>
      <c r="F409" s="108" t="str">
        <f>'[5]存货（  ）抽查盘点表'!G450</f>
        <v>件</v>
      </c>
      <c r="G409" s="111">
        <f>'[5]存货（  ）抽查盘点表'!I450</f>
        <v>17</v>
      </c>
      <c r="H409" s="111">
        <f t="shared" si="28"/>
        <v>0.36</v>
      </c>
      <c r="I409" s="111">
        <f>'[5]存货（  ）抽查盘点表'!J450</f>
        <v>6.12</v>
      </c>
      <c r="J409" s="115">
        <f>'[5]存货（  ）抽查盘点表'!O450</f>
        <v>17</v>
      </c>
      <c r="K409" s="111">
        <f t="shared" si="29"/>
        <v>0.036</v>
      </c>
      <c r="L409" s="115">
        <f>'[5]存货（  ）抽查盘点表'!Z450</f>
        <v>0.612</v>
      </c>
      <c r="M409" s="116">
        <f t="shared" si="30"/>
        <v>-5.508</v>
      </c>
      <c r="N409" s="117">
        <f t="shared" si="31"/>
        <v>-0.9</v>
      </c>
      <c r="O409" s="118"/>
    </row>
    <row r="410" s="105" customFormat="1" ht="16.5" customHeight="1" spans="1:15">
      <c r="A410" s="108">
        <f>'[5]存货（  ）抽查盘点表'!A451</f>
        <v>446</v>
      </c>
      <c r="B410" s="109" t="str">
        <f>'[5]存货（  ）抽查盘点表'!B451</f>
        <v>0906010347</v>
      </c>
      <c r="C410" s="108" t="str">
        <f>'[5]存货（  ）抽查盘点表'!D451</f>
        <v>PVC活接</v>
      </c>
      <c r="D410" s="110" t="str">
        <f>'[5]存货（  ）抽查盘点表'!E451</f>
        <v>Φ50</v>
      </c>
      <c r="E410" s="108"/>
      <c r="F410" s="108" t="str">
        <f>'[5]存货（  ）抽查盘点表'!G451</f>
        <v>件</v>
      </c>
      <c r="G410" s="111">
        <f>'[5]存货（  ）抽查盘点表'!I451</f>
        <v>4</v>
      </c>
      <c r="H410" s="111">
        <f t="shared" si="28"/>
        <v>10.25</v>
      </c>
      <c r="I410" s="111">
        <f>'[5]存货（  ）抽查盘点表'!J451</f>
        <v>41</v>
      </c>
      <c r="J410" s="115">
        <f>'[5]存货（  ）抽查盘点表'!O451</f>
        <v>2</v>
      </c>
      <c r="K410" s="111">
        <f t="shared" si="29"/>
        <v>1.025</v>
      </c>
      <c r="L410" s="115">
        <f>'[5]存货（  ）抽查盘点表'!Z451</f>
        <v>2.05</v>
      </c>
      <c r="M410" s="116">
        <f t="shared" si="30"/>
        <v>-38.95</v>
      </c>
      <c r="N410" s="117">
        <f t="shared" si="31"/>
        <v>-0.95</v>
      </c>
      <c r="O410" s="118"/>
    </row>
    <row r="411" s="105" customFormat="1" ht="16.5" customHeight="1" spans="1:15">
      <c r="A411" s="108">
        <f>'[5]存货（  ）抽查盘点表'!A452</f>
        <v>447</v>
      </c>
      <c r="B411" s="109" t="str">
        <f>'[5]存货（  ）抽查盘点表'!B452</f>
        <v>0906010350</v>
      </c>
      <c r="C411" s="108" t="str">
        <f>'[5]存货（  ）抽查盘点表'!D452</f>
        <v>PVC活接</v>
      </c>
      <c r="D411" s="110" t="str">
        <f>'[5]存货（  ）抽查盘点表'!E452</f>
        <v>75mm</v>
      </c>
      <c r="E411" s="108"/>
      <c r="F411" s="108" t="str">
        <f>'[5]存货（  ）抽查盘点表'!G452</f>
        <v>件</v>
      </c>
      <c r="G411" s="111">
        <f>'[5]存货（  ）抽查盘点表'!I452</f>
        <v>1</v>
      </c>
      <c r="H411" s="111">
        <f t="shared" si="28"/>
        <v>21.25</v>
      </c>
      <c r="I411" s="111">
        <f>'[5]存货（  ）抽查盘点表'!J452</f>
        <v>21.25</v>
      </c>
      <c r="J411" s="115">
        <f>'[5]存货（  ）抽查盘点表'!O452</f>
        <v>1</v>
      </c>
      <c r="K411" s="111">
        <f t="shared" si="29"/>
        <v>2.125</v>
      </c>
      <c r="L411" s="115">
        <f>'[5]存货（  ）抽查盘点表'!Z452</f>
        <v>2.125</v>
      </c>
      <c r="M411" s="116">
        <f t="shared" si="30"/>
        <v>-19.125</v>
      </c>
      <c r="N411" s="117">
        <f t="shared" si="31"/>
        <v>-0.9</v>
      </c>
      <c r="O411" s="118"/>
    </row>
    <row r="412" s="105" customFormat="1" ht="16.5" customHeight="1" spans="1:15">
      <c r="A412" s="108">
        <f>'[5]存货（  ）抽查盘点表'!A453</f>
        <v>448</v>
      </c>
      <c r="B412" s="109" t="str">
        <f>'[5]存货（  ）抽查盘点表'!B453</f>
        <v>0906010360</v>
      </c>
      <c r="C412" s="108" t="str">
        <f>'[5]存货（  ）抽查盘点表'!D453</f>
        <v>PVC变径</v>
      </c>
      <c r="D412" s="110" t="str">
        <f>'[5]存货（  ）抽查盘点表'!E453</f>
        <v>50*25</v>
      </c>
      <c r="E412" s="108"/>
      <c r="F412" s="108" t="str">
        <f>'[5]存货（  ）抽查盘点表'!G453</f>
        <v>件</v>
      </c>
      <c r="G412" s="111">
        <f>'[5]存货（  ）抽查盘点表'!I453</f>
        <v>26</v>
      </c>
      <c r="H412" s="111">
        <f t="shared" si="28"/>
        <v>0.8</v>
      </c>
      <c r="I412" s="111">
        <f>'[5]存货（  ）抽查盘点表'!J453</f>
        <v>20.8</v>
      </c>
      <c r="J412" s="115">
        <f>'[5]存货（  ）抽查盘点表'!O453</f>
        <v>26</v>
      </c>
      <c r="K412" s="111">
        <f t="shared" si="29"/>
        <v>0.08</v>
      </c>
      <c r="L412" s="115">
        <f>'[5]存货（  ）抽查盘点表'!Z453</f>
        <v>2.08</v>
      </c>
      <c r="M412" s="116">
        <f t="shared" si="30"/>
        <v>-18.72</v>
      </c>
      <c r="N412" s="117">
        <f t="shared" si="31"/>
        <v>-0.9</v>
      </c>
      <c r="O412" s="118"/>
    </row>
    <row r="413" s="105" customFormat="1" ht="16.5" customHeight="1" spans="1:15">
      <c r="A413" s="108">
        <f>'[5]存货（  ）抽查盘点表'!A454</f>
        <v>449</v>
      </c>
      <c r="B413" s="109" t="str">
        <f>'[5]存货（  ）抽查盘点表'!B454</f>
        <v>0906010361</v>
      </c>
      <c r="C413" s="108" t="str">
        <f>'[5]存货（  ）抽查盘点表'!D454</f>
        <v>PVC变径</v>
      </c>
      <c r="D413" s="110" t="str">
        <f>'[5]存货（  ）抽查盘点表'!E454</f>
        <v>50*32</v>
      </c>
      <c r="E413" s="108"/>
      <c r="F413" s="108" t="str">
        <f>'[5]存货（  ）抽查盘点表'!G454</f>
        <v>件</v>
      </c>
      <c r="G413" s="111">
        <f>'[5]存货（  ）抽查盘点表'!I454</f>
        <v>1</v>
      </c>
      <c r="H413" s="111">
        <f t="shared" ref="H413:H476" si="32">IF(G413=0,0,I413/G413)</f>
        <v>0.8</v>
      </c>
      <c r="I413" s="111">
        <f>'[5]存货（  ）抽查盘点表'!J454</f>
        <v>0.8</v>
      </c>
      <c r="J413" s="115">
        <f>'[5]存货（  ）抽查盘点表'!O454</f>
        <v>1</v>
      </c>
      <c r="K413" s="111">
        <f t="shared" ref="K413:K476" si="33">IF(J413=0,0,L413/J413)</f>
        <v>0.08</v>
      </c>
      <c r="L413" s="115">
        <f>'[5]存货（  ）抽查盘点表'!Z454</f>
        <v>0.08</v>
      </c>
      <c r="M413" s="116">
        <f t="shared" ref="M413:M476" si="34">IF(L413="","",L413-I413)</f>
        <v>-0.72</v>
      </c>
      <c r="N413" s="117">
        <f t="shared" ref="N413:N476" si="35">IF(ISERR(M413/I413),"",M413/I413)</f>
        <v>-0.9</v>
      </c>
      <c r="O413" s="118"/>
    </row>
    <row r="414" s="105" customFormat="1" ht="16.5" customHeight="1" spans="1:15">
      <c r="A414" s="108">
        <f>'[5]存货（  ）抽查盘点表'!A455</f>
        <v>450</v>
      </c>
      <c r="B414" s="109" t="str">
        <f>'[5]存货（  ）抽查盘点表'!B455</f>
        <v>0906010362</v>
      </c>
      <c r="C414" s="108" t="str">
        <f>'[5]存货（  ）抽查盘点表'!D455</f>
        <v>PVC天沟堵头</v>
      </c>
      <c r="D414" s="110"/>
      <c r="E414" s="108"/>
      <c r="F414" s="108" t="str">
        <f>'[5]存货（  ）抽查盘点表'!G455</f>
        <v>件</v>
      </c>
      <c r="G414" s="111">
        <f>'[5]存货（  ）抽查盘点表'!I455</f>
        <v>0</v>
      </c>
      <c r="H414" s="111">
        <f t="shared" si="32"/>
        <v>0</v>
      </c>
      <c r="I414" s="111">
        <f>'[5]存货（  ）抽查盘点表'!J455</f>
        <v>0.62</v>
      </c>
      <c r="J414" s="115">
        <f>'[5]存货（  ）抽查盘点表'!O455</f>
        <v>0</v>
      </c>
      <c r="K414" s="111">
        <f t="shared" si="33"/>
        <v>0</v>
      </c>
      <c r="L414" s="115">
        <f>'[5]存货（  ）抽查盘点表'!Z455</f>
        <v>0</v>
      </c>
      <c r="M414" s="116">
        <f t="shared" si="34"/>
        <v>-0.62</v>
      </c>
      <c r="N414" s="117">
        <f t="shared" si="35"/>
        <v>-1</v>
      </c>
      <c r="O414" s="118"/>
    </row>
    <row r="415" s="105" customFormat="1" ht="16.5" customHeight="1" spans="1:15">
      <c r="A415" s="108">
        <f>'[5]存货（  ）抽查盘点表'!A456</f>
        <v>451</v>
      </c>
      <c r="B415" s="109" t="str">
        <f>'[5]存货（  ）抽查盘点表'!B456</f>
        <v>0906010363</v>
      </c>
      <c r="C415" s="108" t="str">
        <f>'[5]存货（  ）抽查盘点表'!D456</f>
        <v>PVC方形管卡</v>
      </c>
      <c r="D415" s="110"/>
      <c r="E415" s="108"/>
      <c r="F415" s="108" t="str">
        <f>'[5]存货（  ）抽查盘点表'!G456</f>
        <v>件</v>
      </c>
      <c r="G415" s="111">
        <f>'[5]存货（  ）抽查盘点表'!I456</f>
        <v>20</v>
      </c>
      <c r="H415" s="111">
        <f t="shared" si="32"/>
        <v>3.8645</v>
      </c>
      <c r="I415" s="111">
        <f>'[5]存货（  ）抽查盘点表'!J456</f>
        <v>77.29</v>
      </c>
      <c r="J415" s="115">
        <f>'[5]存货（  ）抽查盘点表'!O456</f>
        <v>20</v>
      </c>
      <c r="K415" s="111">
        <f t="shared" si="33"/>
        <v>0.38645</v>
      </c>
      <c r="L415" s="115">
        <f>'[5]存货（  ）抽查盘点表'!Z456</f>
        <v>7.729</v>
      </c>
      <c r="M415" s="116">
        <f t="shared" si="34"/>
        <v>-69.561</v>
      </c>
      <c r="N415" s="117">
        <f t="shared" si="35"/>
        <v>-0.9</v>
      </c>
      <c r="O415" s="118"/>
    </row>
    <row r="416" s="105" customFormat="1" ht="16.5" customHeight="1" spans="1:15">
      <c r="A416" s="108">
        <f>'[5]存货（  ）抽查盘点表'!A457</f>
        <v>452</v>
      </c>
      <c r="B416" s="109" t="str">
        <f>'[5]存货（  ）抽查盘点表'!B457</f>
        <v>0906010364</v>
      </c>
      <c r="C416" s="108" t="str">
        <f>'[5]存货（  ）抽查盘点表'!D457</f>
        <v>PVC弯头</v>
      </c>
      <c r="D416" s="110" t="str">
        <f>'[5]存货（  ）抽查盘点表'!E457</f>
        <v>25</v>
      </c>
      <c r="E416" s="108"/>
      <c r="F416" s="108" t="str">
        <f>'[5]存货（  ）抽查盘点表'!G457</f>
        <v>件</v>
      </c>
      <c r="G416" s="111">
        <f>'[5]存货（  ）抽查盘点表'!I457</f>
        <v>62</v>
      </c>
      <c r="H416" s="111">
        <f t="shared" si="32"/>
        <v>1.01306451612903</v>
      </c>
      <c r="I416" s="111">
        <f>'[5]存货（  ）抽查盘点表'!J457</f>
        <v>62.81</v>
      </c>
      <c r="J416" s="115">
        <f>'[5]存货（  ）抽查盘点表'!O457</f>
        <v>62</v>
      </c>
      <c r="K416" s="111">
        <f t="shared" si="33"/>
        <v>0.1013065</v>
      </c>
      <c r="L416" s="115">
        <f>'[5]存货（  ）抽查盘点表'!Z457</f>
        <v>6.281003</v>
      </c>
      <c r="M416" s="116">
        <f t="shared" si="34"/>
        <v>-56.528997</v>
      </c>
      <c r="N416" s="117">
        <f t="shared" si="35"/>
        <v>-0.899999952236905</v>
      </c>
      <c r="O416" s="118"/>
    </row>
    <row r="417" s="105" customFormat="1" ht="16.5" customHeight="1" spans="1:15">
      <c r="A417" s="108">
        <f>'[5]存货（  ）抽查盘点表'!A458</f>
        <v>453</v>
      </c>
      <c r="B417" s="109" t="str">
        <f>'[5]存货（  ）抽查盘点表'!B458</f>
        <v>0906010365</v>
      </c>
      <c r="C417" s="108" t="str">
        <f>'[5]存货（  ）抽查盘点表'!D458</f>
        <v>PVC弯头</v>
      </c>
      <c r="D417" s="110" t="str">
        <f>'[5]存货（  ）抽查盘点表'!E458</f>
        <v>40</v>
      </c>
      <c r="E417" s="108"/>
      <c r="F417" s="108" t="str">
        <f>'[5]存货（  ）抽查盘点表'!G458</f>
        <v>件</v>
      </c>
      <c r="G417" s="111">
        <f>'[5]存货（  ）抽查盘点表'!I458</f>
        <v>6</v>
      </c>
      <c r="H417" s="111">
        <f t="shared" si="32"/>
        <v>1.29333333333333</v>
      </c>
      <c r="I417" s="111">
        <f>'[5]存货（  ）抽查盘点表'!J458</f>
        <v>7.76</v>
      </c>
      <c r="J417" s="115">
        <f>'[5]存货（  ）抽查盘点表'!O458</f>
        <v>6</v>
      </c>
      <c r="K417" s="111">
        <f t="shared" si="33"/>
        <v>0.1293333</v>
      </c>
      <c r="L417" s="115">
        <f>'[5]存货（  ）抽查盘点表'!Z458</f>
        <v>0.7759998</v>
      </c>
      <c r="M417" s="116">
        <f t="shared" si="34"/>
        <v>-6.9840002</v>
      </c>
      <c r="N417" s="117">
        <f t="shared" si="35"/>
        <v>-0.900000025773196</v>
      </c>
      <c r="O417" s="118"/>
    </row>
    <row r="418" s="105" customFormat="1" ht="16.5" customHeight="1" spans="1:15">
      <c r="A418" s="108">
        <f>'[5]存货（  ）抽查盘点表'!A459</f>
        <v>454</v>
      </c>
      <c r="B418" s="109" t="str">
        <f>'[5]存货（  ）抽查盘点表'!B459</f>
        <v>0906010371</v>
      </c>
      <c r="C418" s="108" t="str">
        <f>'[5]存货（  ）抽查盘点表'!D459</f>
        <v>PVC直接</v>
      </c>
      <c r="D418" s="110" t="str">
        <f>'[5]存货（  ）抽查盘点表'!E459</f>
        <v>DN160</v>
      </c>
      <c r="E418" s="108"/>
      <c r="F418" s="108" t="str">
        <f>'[5]存货（  ）抽查盘点表'!G459</f>
        <v>个</v>
      </c>
      <c r="G418" s="111">
        <f>'[5]存货（  ）抽查盘点表'!I459</f>
        <v>14</v>
      </c>
      <c r="H418" s="111">
        <f t="shared" si="32"/>
        <v>1.94714285714286</v>
      </c>
      <c r="I418" s="111">
        <f>'[5]存货（  ）抽查盘点表'!J459</f>
        <v>27.26</v>
      </c>
      <c r="J418" s="115">
        <f>'[5]存货（  ）抽查盘点表'!O459</f>
        <v>14</v>
      </c>
      <c r="K418" s="111">
        <f t="shared" si="33"/>
        <v>0.1947143</v>
      </c>
      <c r="L418" s="115">
        <f>'[5]存货（  ）抽查盘点表'!Z459</f>
        <v>2.7260002</v>
      </c>
      <c r="M418" s="116">
        <f t="shared" si="34"/>
        <v>-24.5339998</v>
      </c>
      <c r="N418" s="117">
        <f t="shared" si="35"/>
        <v>-0.899999992663243</v>
      </c>
      <c r="O418" s="118"/>
    </row>
    <row r="419" s="105" customFormat="1" ht="16.5" customHeight="1" spans="1:15">
      <c r="A419" s="108">
        <f>'[5]存货（  ）抽查盘点表'!A460</f>
        <v>455</v>
      </c>
      <c r="B419" s="109" t="str">
        <f>'[5]存货（  ）抽查盘点表'!B460</f>
        <v>0906010372</v>
      </c>
      <c r="C419" s="108" t="str">
        <f>'[5]存货（  ）抽查盘点表'!D460</f>
        <v>PVC弯头</v>
      </c>
      <c r="D419" s="110" t="str">
        <f>'[5]存货（  ）抽查盘点表'!E460</f>
        <v>32mm</v>
      </c>
      <c r="E419" s="108"/>
      <c r="F419" s="108" t="str">
        <f>'[5]存货（  ）抽查盘点表'!G460</f>
        <v>件</v>
      </c>
      <c r="G419" s="111">
        <f>'[5]存货（  ）抽查盘点表'!I460</f>
        <v>4</v>
      </c>
      <c r="H419" s="111">
        <f t="shared" si="32"/>
        <v>0.6625</v>
      </c>
      <c r="I419" s="111">
        <f>'[5]存货（  ）抽查盘点表'!J460</f>
        <v>2.65</v>
      </c>
      <c r="J419" s="115">
        <f>'[5]存货（  ）抽查盘点表'!O460</f>
        <v>4</v>
      </c>
      <c r="K419" s="111">
        <f t="shared" si="33"/>
        <v>0.06625</v>
      </c>
      <c r="L419" s="115">
        <f>'[5]存货（  ）抽查盘点表'!Z460</f>
        <v>0.265</v>
      </c>
      <c r="M419" s="116">
        <f t="shared" si="34"/>
        <v>-2.385</v>
      </c>
      <c r="N419" s="117">
        <f t="shared" si="35"/>
        <v>-0.9</v>
      </c>
      <c r="O419" s="118"/>
    </row>
    <row r="420" s="105" customFormat="1" ht="16.5" customHeight="1" spans="1:15">
      <c r="A420" s="108">
        <f>'[5]存货（  ）抽查盘点表'!A461</f>
        <v>456</v>
      </c>
      <c r="B420" s="109" t="str">
        <f>'[5]存货（  ）抽查盘点表'!B461</f>
        <v>0906010375</v>
      </c>
      <c r="C420" s="108" t="str">
        <f>'[5]存货（  ）抽查盘点表'!D461</f>
        <v>PVC清扫口</v>
      </c>
      <c r="D420" s="110" t="str">
        <f>'[5]存货（  ）抽查盘点表'!E461</f>
        <v>¢50</v>
      </c>
      <c r="E420" s="108"/>
      <c r="F420" s="108" t="str">
        <f>'[5]存货（  ）抽查盘点表'!G461</f>
        <v>件</v>
      </c>
      <c r="G420" s="111">
        <f>'[5]存货（  ）抽查盘点表'!I461</f>
        <v>2</v>
      </c>
      <c r="H420" s="111">
        <f t="shared" si="32"/>
        <v>3.585</v>
      </c>
      <c r="I420" s="111">
        <f>'[5]存货（  ）抽查盘点表'!J461</f>
        <v>7.17</v>
      </c>
      <c r="J420" s="115">
        <f>'[5]存货（  ）抽查盘点表'!O461</f>
        <v>2</v>
      </c>
      <c r="K420" s="111">
        <f t="shared" si="33"/>
        <v>0.3585</v>
      </c>
      <c r="L420" s="115">
        <f>'[5]存货（  ）抽查盘点表'!Z461</f>
        <v>0.717</v>
      </c>
      <c r="M420" s="116">
        <f t="shared" si="34"/>
        <v>-6.453</v>
      </c>
      <c r="N420" s="117">
        <f t="shared" si="35"/>
        <v>-0.9</v>
      </c>
      <c r="O420" s="118"/>
    </row>
    <row r="421" s="105" customFormat="1" ht="16.5" customHeight="1" spans="1:15">
      <c r="A421" s="108">
        <f>'[5]存货（  ）抽查盘点表'!A462</f>
        <v>457</v>
      </c>
      <c r="B421" s="109" t="str">
        <f>'[5]存货（  ）抽查盘点表'!B462</f>
        <v>0906010379</v>
      </c>
      <c r="C421" s="108" t="str">
        <f>'[5]存货（  ）抽查盘点表'!D462</f>
        <v>清扫口</v>
      </c>
      <c r="D421" s="110" t="str">
        <f>'[5]存货（  ）抽查盘点表'!E462</f>
        <v>DN75</v>
      </c>
      <c r="E421" s="108"/>
      <c r="F421" s="108" t="str">
        <f>'[5]存货（  ）抽查盘点表'!G462</f>
        <v>个</v>
      </c>
      <c r="G421" s="111">
        <f>'[5]存货（  ）抽查盘点表'!I462</f>
        <v>1</v>
      </c>
      <c r="H421" s="111">
        <f t="shared" si="32"/>
        <v>6.37</v>
      </c>
      <c r="I421" s="111">
        <f>'[5]存货（  ）抽查盘点表'!J462</f>
        <v>6.37</v>
      </c>
      <c r="J421" s="115">
        <f>'[5]存货（  ）抽查盘点表'!O462</f>
        <v>1</v>
      </c>
      <c r="K421" s="111">
        <f t="shared" si="33"/>
        <v>0.637</v>
      </c>
      <c r="L421" s="115">
        <f>'[5]存货（  ）抽查盘点表'!Z462</f>
        <v>0.637</v>
      </c>
      <c r="M421" s="116">
        <f t="shared" si="34"/>
        <v>-5.733</v>
      </c>
      <c r="N421" s="117">
        <f t="shared" si="35"/>
        <v>-0.9</v>
      </c>
      <c r="O421" s="118"/>
    </row>
    <row r="422" s="105" customFormat="1" ht="16.5" customHeight="1" spans="1:15">
      <c r="A422" s="108">
        <f>'[5]存货（  ）抽查盘点表'!A463</f>
        <v>458</v>
      </c>
      <c r="B422" s="109" t="str">
        <f>'[5]存货（  ）抽查盘点表'!B463</f>
        <v>0906010386</v>
      </c>
      <c r="C422" s="108" t="str">
        <f>'[5]存货（  ）抽查盘点表'!D463</f>
        <v>PVC弯头</v>
      </c>
      <c r="D422" s="110" t="str">
        <f>'[5]存货（  ）抽查盘点表'!E463</f>
        <v>50 90°</v>
      </c>
      <c r="E422" s="108"/>
      <c r="F422" s="108" t="str">
        <f>'[5]存货（  ）抽查盘点表'!G463</f>
        <v>个</v>
      </c>
      <c r="G422" s="111">
        <f>'[5]存货（  ）抽查盘点表'!I463</f>
        <v>9</v>
      </c>
      <c r="H422" s="111">
        <f t="shared" si="32"/>
        <v>1.64888888888889</v>
      </c>
      <c r="I422" s="111">
        <f>'[5]存货（  ）抽查盘点表'!J463</f>
        <v>14.84</v>
      </c>
      <c r="J422" s="115">
        <f>'[5]存货（  ）抽查盘点表'!O463</f>
        <v>9</v>
      </c>
      <c r="K422" s="111">
        <f t="shared" si="33"/>
        <v>0.1648889</v>
      </c>
      <c r="L422" s="115">
        <f>'[5]存货（  ）抽查盘点表'!Z463</f>
        <v>1.4840001</v>
      </c>
      <c r="M422" s="116">
        <f t="shared" si="34"/>
        <v>-13.3559999</v>
      </c>
      <c r="N422" s="117">
        <f t="shared" si="35"/>
        <v>-0.899999993261456</v>
      </c>
      <c r="O422" s="118"/>
    </row>
    <row r="423" s="105" customFormat="1" ht="16.5" customHeight="1" spans="1:15">
      <c r="A423" s="108">
        <f>'[5]存货（  ）抽查盘点表'!A464</f>
        <v>459</v>
      </c>
      <c r="B423" s="109" t="str">
        <f>'[5]存货（  ）抽查盘点表'!B464</f>
        <v>0906010420</v>
      </c>
      <c r="C423" s="108" t="str">
        <f>'[5]存货（  ）抽查盘点表'!D464</f>
        <v>PVC变径</v>
      </c>
      <c r="D423" s="110" t="str">
        <f>'[5]存货（  ）抽查盘点表'!E464</f>
        <v>75*50</v>
      </c>
      <c r="E423" s="108"/>
      <c r="F423" s="108" t="str">
        <f>'[5]存货（  ）抽查盘点表'!G464</f>
        <v>个</v>
      </c>
      <c r="G423" s="111">
        <f>'[5]存货（  ）抽查盘点表'!I464</f>
        <v>2</v>
      </c>
      <c r="H423" s="111">
        <f t="shared" si="32"/>
        <v>4.865</v>
      </c>
      <c r="I423" s="111">
        <f>'[5]存货（  ）抽查盘点表'!J464</f>
        <v>9.73</v>
      </c>
      <c r="J423" s="115">
        <f>'[5]存货（  ）抽查盘点表'!O464</f>
        <v>2</v>
      </c>
      <c r="K423" s="111">
        <f t="shared" si="33"/>
        <v>0.4865</v>
      </c>
      <c r="L423" s="115">
        <f>'[5]存货（  ）抽查盘点表'!Z464</f>
        <v>0.973</v>
      </c>
      <c r="M423" s="116">
        <f t="shared" si="34"/>
        <v>-8.757</v>
      </c>
      <c r="N423" s="117">
        <f t="shared" si="35"/>
        <v>-0.9</v>
      </c>
      <c r="O423" s="118"/>
    </row>
    <row r="424" s="105" customFormat="1" ht="16.5" customHeight="1" spans="1:15">
      <c r="A424" s="108">
        <f>'[5]存货（  ）抽查盘点表'!A465</f>
        <v>460</v>
      </c>
      <c r="B424" s="109" t="str">
        <f>'[5]存货（  ）抽查盘点表'!B465</f>
        <v>0906020025</v>
      </c>
      <c r="C424" s="108" t="str">
        <f>'[5]存货（  ）抽查盘点表'!D465</f>
        <v>PPR三通</v>
      </c>
      <c r="D424" s="110" t="str">
        <f>'[5]存货（  ）抽查盘点表'!E465</f>
        <v>DN25</v>
      </c>
      <c r="E424" s="108"/>
      <c r="F424" s="108" t="str">
        <f>'[5]存货（  ）抽查盘点表'!G465</f>
        <v>件</v>
      </c>
      <c r="G424" s="111">
        <f>'[5]存货（  ）抽查盘点表'!I465</f>
        <v>73</v>
      </c>
      <c r="H424" s="111">
        <f t="shared" si="32"/>
        <v>1.09109589041096</v>
      </c>
      <c r="I424" s="111">
        <f>'[5]存货（  ）抽查盘点表'!J465</f>
        <v>79.65</v>
      </c>
      <c r="J424" s="115">
        <f>'[5]存货（  ）抽查盘点表'!O465</f>
        <v>73</v>
      </c>
      <c r="K424" s="111">
        <f t="shared" si="33"/>
        <v>0.1091096</v>
      </c>
      <c r="L424" s="115">
        <f>'[5]存货（  ）抽查盘点表'!Z465</f>
        <v>7.9650008</v>
      </c>
      <c r="M424" s="116">
        <f t="shared" si="34"/>
        <v>-71.6849992</v>
      </c>
      <c r="N424" s="117">
        <f t="shared" si="35"/>
        <v>-0.899999989956058</v>
      </c>
      <c r="O424" s="118"/>
    </row>
    <row r="425" s="105" customFormat="1" ht="16.5" customHeight="1" spans="1:15">
      <c r="A425" s="108">
        <f>'[5]存货（  ）抽查盘点表'!A466</f>
        <v>461</v>
      </c>
      <c r="B425" s="109" t="str">
        <f>'[5]存货（  ）抽查盘点表'!B466</f>
        <v>0906020027</v>
      </c>
      <c r="C425" s="108" t="str">
        <f>'[5]存货（  ）抽查盘点表'!D466</f>
        <v>PPR三通</v>
      </c>
      <c r="D425" s="110" t="str">
        <f>'[5]存货（  ）抽查盘点表'!E466</f>
        <v>DN40</v>
      </c>
      <c r="E425" s="108"/>
      <c r="F425" s="108" t="str">
        <f>'[5]存货（  ）抽查盘点表'!G466</f>
        <v>件</v>
      </c>
      <c r="G425" s="111">
        <f>'[5]存货（  ）抽查盘点表'!I466</f>
        <v>1</v>
      </c>
      <c r="H425" s="111">
        <f t="shared" si="32"/>
        <v>6.82</v>
      </c>
      <c r="I425" s="111">
        <f>'[5]存货（  ）抽查盘点表'!J466</f>
        <v>6.82</v>
      </c>
      <c r="J425" s="115">
        <f>'[5]存货（  ）抽查盘点表'!O466</f>
        <v>1</v>
      </c>
      <c r="K425" s="111">
        <f t="shared" si="33"/>
        <v>0.682</v>
      </c>
      <c r="L425" s="115">
        <f>'[5]存货（  ）抽查盘点表'!Z466</f>
        <v>0.682</v>
      </c>
      <c r="M425" s="116">
        <f t="shared" si="34"/>
        <v>-6.138</v>
      </c>
      <c r="N425" s="117">
        <f t="shared" si="35"/>
        <v>-0.9</v>
      </c>
      <c r="O425" s="118"/>
    </row>
    <row r="426" s="105" customFormat="1" ht="16.5" customHeight="1" spans="1:15">
      <c r="A426" s="108">
        <f>'[5]存货（  ）抽查盘点表'!A467</f>
        <v>462</v>
      </c>
      <c r="B426" s="109" t="str">
        <f>'[5]存货（  ）抽查盘点表'!B467</f>
        <v>0906020036</v>
      </c>
      <c r="C426" s="108" t="str">
        <f>'[5]存货（  ）抽查盘点表'!D467</f>
        <v>PPR异径三通</v>
      </c>
      <c r="D426" s="110" t="str">
        <f>'[5]存货（  ）抽查盘点表'!E467</f>
        <v>40*20</v>
      </c>
      <c r="E426" s="108"/>
      <c r="F426" s="108" t="str">
        <f>'[5]存货（  ）抽查盘点表'!G467</f>
        <v>件</v>
      </c>
      <c r="G426" s="111">
        <f>'[5]存货（  ）抽查盘点表'!I467</f>
        <v>1</v>
      </c>
      <c r="H426" s="111">
        <f t="shared" si="32"/>
        <v>3.98</v>
      </c>
      <c r="I426" s="111">
        <f>'[5]存货（  ）抽查盘点表'!J467</f>
        <v>3.98</v>
      </c>
      <c r="J426" s="115">
        <f>'[5]存货（  ）抽查盘点表'!O467</f>
        <v>1</v>
      </c>
      <c r="K426" s="111">
        <f t="shared" si="33"/>
        <v>0.398</v>
      </c>
      <c r="L426" s="115">
        <f>'[5]存货（  ）抽查盘点表'!Z467</f>
        <v>0.398</v>
      </c>
      <c r="M426" s="116">
        <f t="shared" si="34"/>
        <v>-3.582</v>
      </c>
      <c r="N426" s="117">
        <f t="shared" si="35"/>
        <v>-0.9</v>
      </c>
      <c r="O426" s="118"/>
    </row>
    <row r="427" s="105" customFormat="1" ht="16.5" customHeight="1" spans="1:15">
      <c r="A427" s="108">
        <f>'[5]存货（  ）抽查盘点表'!A468</f>
        <v>463</v>
      </c>
      <c r="B427" s="109" t="str">
        <f>'[5]存货（  ）抽查盘点表'!B468</f>
        <v>0906020037</v>
      </c>
      <c r="C427" s="108" t="str">
        <f>'[5]存货（  ）抽查盘点表'!D468</f>
        <v>PPR异径三通</v>
      </c>
      <c r="D427" s="110" t="str">
        <f>'[5]存货（  ）抽查盘点表'!E468</f>
        <v>40*25</v>
      </c>
      <c r="E427" s="108"/>
      <c r="F427" s="108" t="str">
        <f>'[5]存货（  ）抽查盘点表'!G468</f>
        <v>件</v>
      </c>
      <c r="G427" s="111">
        <f>'[5]存货（  ）抽查盘点表'!I468</f>
        <v>2</v>
      </c>
      <c r="H427" s="111">
        <f t="shared" si="32"/>
        <v>2</v>
      </c>
      <c r="I427" s="111">
        <f>'[5]存货（  ）抽查盘点表'!J468</f>
        <v>4</v>
      </c>
      <c r="J427" s="115">
        <f>'[5]存货（  ）抽查盘点表'!O468</f>
        <v>2</v>
      </c>
      <c r="K427" s="111">
        <f t="shared" si="33"/>
        <v>0.2</v>
      </c>
      <c r="L427" s="115">
        <f>'[5]存货（  ）抽查盘点表'!Z468</f>
        <v>0.4</v>
      </c>
      <c r="M427" s="116">
        <f t="shared" si="34"/>
        <v>-3.6</v>
      </c>
      <c r="N427" s="117">
        <f t="shared" si="35"/>
        <v>-0.9</v>
      </c>
      <c r="O427" s="118"/>
    </row>
    <row r="428" s="105" customFormat="1" ht="16.5" customHeight="1" spans="1:15">
      <c r="A428" s="108">
        <f>'[5]存货（  ）抽查盘点表'!A469</f>
        <v>464</v>
      </c>
      <c r="B428" s="109" t="str">
        <f>'[5]存货（  ）抽查盘点表'!B469</f>
        <v>0906020041</v>
      </c>
      <c r="C428" s="108" t="str">
        <f>'[5]存货（  ）抽查盘点表'!D469</f>
        <v>PPR异径三通</v>
      </c>
      <c r="D428" s="110" t="str">
        <f>'[5]存货（  ）抽查盘点表'!E469</f>
        <v>50*32</v>
      </c>
      <c r="E428" s="108"/>
      <c r="F428" s="108" t="str">
        <f>'[5]存货（  ）抽查盘点表'!G469</f>
        <v>件</v>
      </c>
      <c r="G428" s="111">
        <f>'[5]存货（  ）抽查盘点表'!I469</f>
        <v>3</v>
      </c>
      <c r="H428" s="111">
        <f t="shared" si="32"/>
        <v>5.12666666666667</v>
      </c>
      <c r="I428" s="111">
        <f>'[5]存货（  ）抽查盘点表'!J469</f>
        <v>15.38</v>
      </c>
      <c r="J428" s="115">
        <f>'[5]存货（  ）抽查盘点表'!O469</f>
        <v>3</v>
      </c>
      <c r="K428" s="111">
        <f t="shared" si="33"/>
        <v>0.5126667</v>
      </c>
      <c r="L428" s="115">
        <f>'[5]存货（  ）抽查盘点表'!Z469</f>
        <v>1.5380001</v>
      </c>
      <c r="M428" s="116">
        <f t="shared" si="34"/>
        <v>-13.8419999</v>
      </c>
      <c r="N428" s="117">
        <f t="shared" si="35"/>
        <v>-0.899999993498049</v>
      </c>
      <c r="O428" s="118"/>
    </row>
    <row r="429" s="105" customFormat="1" ht="16.5" customHeight="1" spans="1:15">
      <c r="A429" s="108">
        <f>'[5]存货（  ）抽查盘点表'!A470</f>
        <v>465</v>
      </c>
      <c r="B429" s="109" t="str">
        <f>'[5]存货（  ）抽查盘点表'!B470</f>
        <v>0906020042</v>
      </c>
      <c r="C429" s="108" t="str">
        <f>'[5]存货（  ）抽查盘点表'!D470</f>
        <v>PPR异径三通</v>
      </c>
      <c r="D429" s="110" t="str">
        <f>'[5]存货（  ）抽查盘点表'!E470</f>
        <v>50*40</v>
      </c>
      <c r="E429" s="108"/>
      <c r="F429" s="108" t="str">
        <f>'[5]存货（  ）抽查盘点表'!G470</f>
        <v>件</v>
      </c>
      <c r="G429" s="111">
        <f>'[5]存货（  ）抽查盘点表'!I470</f>
        <v>2</v>
      </c>
      <c r="H429" s="111">
        <f t="shared" si="32"/>
        <v>6.25</v>
      </c>
      <c r="I429" s="111">
        <f>'[5]存货（  ）抽查盘点表'!J470</f>
        <v>12.5</v>
      </c>
      <c r="J429" s="115">
        <f>'[5]存货（  ）抽查盘点表'!O470</f>
        <v>2</v>
      </c>
      <c r="K429" s="111">
        <f t="shared" si="33"/>
        <v>0.625</v>
      </c>
      <c r="L429" s="115">
        <f>'[5]存货（  ）抽查盘点表'!Z470</f>
        <v>1.25</v>
      </c>
      <c r="M429" s="116">
        <f t="shared" si="34"/>
        <v>-11.25</v>
      </c>
      <c r="N429" s="117">
        <f t="shared" si="35"/>
        <v>-0.9</v>
      </c>
      <c r="O429" s="118"/>
    </row>
    <row r="430" s="105" customFormat="1" ht="16.5" customHeight="1" spans="1:15">
      <c r="A430" s="108">
        <f>'[5]存货（  ）抽查盘点表'!A471</f>
        <v>466</v>
      </c>
      <c r="B430" s="109" t="str">
        <f>'[5]存货（  ）抽查盘点表'!B471</f>
        <v>0906020060</v>
      </c>
      <c r="C430" s="108" t="str">
        <f>'[5]存货（  ）抽查盘点表'!D471</f>
        <v>PPR弯头</v>
      </c>
      <c r="D430" s="110" t="str">
        <f>'[5]存货（  ）抽查盘点表'!E471</f>
        <v>DN20    450</v>
      </c>
      <c r="E430" s="108"/>
      <c r="F430" s="108" t="str">
        <f>'[5]存货（  ）抽查盘点表'!G471</f>
        <v>件</v>
      </c>
      <c r="G430" s="111">
        <f>'[5]存货（  ）抽查盘点表'!I471</f>
        <v>1</v>
      </c>
      <c r="H430" s="111">
        <f t="shared" si="32"/>
        <v>3</v>
      </c>
      <c r="I430" s="111">
        <f>'[5]存货（  ）抽查盘点表'!J471</f>
        <v>3</v>
      </c>
      <c r="J430" s="115">
        <f>'[5]存货（  ）抽查盘点表'!O471</f>
        <v>1</v>
      </c>
      <c r="K430" s="111">
        <f t="shared" si="33"/>
        <v>0.3</v>
      </c>
      <c r="L430" s="115">
        <f>'[5]存货（  ）抽查盘点表'!Z471</f>
        <v>0.3</v>
      </c>
      <c r="M430" s="116">
        <f t="shared" si="34"/>
        <v>-2.7</v>
      </c>
      <c r="N430" s="117">
        <f t="shared" si="35"/>
        <v>-0.9</v>
      </c>
      <c r="O430" s="118"/>
    </row>
    <row r="431" s="105" customFormat="1" ht="16.5" customHeight="1" spans="1:15">
      <c r="A431" s="108">
        <f>'[5]存货（  ）抽查盘点表'!A472</f>
        <v>467</v>
      </c>
      <c r="B431" s="109" t="str">
        <f>'[5]存货（  ）抽查盘点表'!B472</f>
        <v>0906020073</v>
      </c>
      <c r="C431" s="108" t="str">
        <f>'[5]存货（  ）抽查盘点表'!D472</f>
        <v>PPR弯头</v>
      </c>
      <c r="D431" s="110" t="str">
        <f>'[5]存货（  ）抽查盘点表'!E472</f>
        <v>DN50    900</v>
      </c>
      <c r="E431" s="108"/>
      <c r="F431" s="108" t="str">
        <f>'[5]存货（  ）抽查盘点表'!G472</f>
        <v>件</v>
      </c>
      <c r="G431" s="111">
        <f>'[5]存货（  ）抽查盘点表'!I472</f>
        <v>2</v>
      </c>
      <c r="H431" s="111">
        <f t="shared" si="32"/>
        <v>5.105</v>
      </c>
      <c r="I431" s="111">
        <f>'[5]存货（  ）抽查盘点表'!J472</f>
        <v>10.21</v>
      </c>
      <c r="J431" s="115">
        <f>'[5]存货（  ）抽查盘点表'!O472</f>
        <v>2</v>
      </c>
      <c r="K431" s="111">
        <f t="shared" si="33"/>
        <v>0.5105</v>
      </c>
      <c r="L431" s="115">
        <f>'[5]存货（  ）抽查盘点表'!Z472</f>
        <v>1.021</v>
      </c>
      <c r="M431" s="116">
        <f t="shared" si="34"/>
        <v>-9.189</v>
      </c>
      <c r="N431" s="117">
        <f t="shared" si="35"/>
        <v>-0.9</v>
      </c>
      <c r="O431" s="118"/>
    </row>
    <row r="432" s="105" customFormat="1" ht="16.5" customHeight="1" spans="1:15">
      <c r="A432" s="108">
        <f>'[5]存货（  ）抽查盘点表'!A473</f>
        <v>468</v>
      </c>
      <c r="B432" s="109" t="str">
        <f>'[5]存货（  ）抽查盘点表'!B473</f>
        <v>0906020106</v>
      </c>
      <c r="C432" s="108" t="str">
        <f>'[5]存货（  ）抽查盘点表'!D473</f>
        <v>PPR异径弯头</v>
      </c>
      <c r="D432" s="110" t="str">
        <f>'[5]存货（  ）抽查盘点表'!E473</f>
        <v>32*20    900</v>
      </c>
      <c r="E432" s="108"/>
      <c r="F432" s="108" t="str">
        <f>'[5]存货（  ）抽查盘点表'!G473</f>
        <v>件</v>
      </c>
      <c r="G432" s="111">
        <f>'[5]存货（  ）抽查盘点表'!I473</f>
        <v>11</v>
      </c>
      <c r="H432" s="111">
        <f t="shared" si="32"/>
        <v>2</v>
      </c>
      <c r="I432" s="111">
        <f>'[5]存货（  ）抽查盘点表'!J473</f>
        <v>22</v>
      </c>
      <c r="J432" s="115">
        <f>'[5]存货（  ）抽查盘点表'!O473</f>
        <v>11</v>
      </c>
      <c r="K432" s="111">
        <f t="shared" si="33"/>
        <v>0.2</v>
      </c>
      <c r="L432" s="115">
        <f>'[5]存货（  ）抽查盘点表'!Z473</f>
        <v>2.2</v>
      </c>
      <c r="M432" s="116">
        <f t="shared" si="34"/>
        <v>-19.8</v>
      </c>
      <c r="N432" s="117">
        <f t="shared" si="35"/>
        <v>-0.9</v>
      </c>
      <c r="O432" s="118"/>
    </row>
    <row r="433" s="105" customFormat="1" ht="16.5" customHeight="1" spans="1:15">
      <c r="A433" s="108">
        <f>'[5]存货（  ）抽查盘点表'!A474</f>
        <v>469</v>
      </c>
      <c r="B433" s="109" t="str">
        <f>'[5]存货（  ）抽查盘点表'!B474</f>
        <v>0906020133</v>
      </c>
      <c r="C433" s="108" t="str">
        <f>'[5]存货（  ）抽查盘点表'!D474</f>
        <v>PPR管帽</v>
      </c>
      <c r="D433" s="110" t="str">
        <f>'[5]存货（  ）抽查盘点表'!E474</f>
        <v>DN25</v>
      </c>
      <c r="E433" s="108"/>
      <c r="F433" s="108" t="str">
        <f>'[5]存货（  ）抽查盘点表'!G474</f>
        <v>件</v>
      </c>
      <c r="G433" s="111">
        <f>'[5]存货（  ）抽查盘点表'!I474</f>
        <v>4</v>
      </c>
      <c r="H433" s="111">
        <f t="shared" si="32"/>
        <v>1.71</v>
      </c>
      <c r="I433" s="111">
        <f>'[5]存货（  ）抽查盘点表'!J474</f>
        <v>6.84</v>
      </c>
      <c r="J433" s="115">
        <f>'[5]存货（  ）抽查盘点表'!O474</f>
        <v>4</v>
      </c>
      <c r="K433" s="111">
        <f t="shared" si="33"/>
        <v>0.171</v>
      </c>
      <c r="L433" s="115">
        <f>'[5]存货（  ）抽查盘点表'!Z474</f>
        <v>0.684</v>
      </c>
      <c r="M433" s="116">
        <f t="shared" si="34"/>
        <v>-6.156</v>
      </c>
      <c r="N433" s="117">
        <f t="shared" si="35"/>
        <v>-0.9</v>
      </c>
      <c r="O433" s="118"/>
    </row>
    <row r="434" s="105" customFormat="1" ht="16.5" customHeight="1" spans="1:15">
      <c r="A434" s="108">
        <f>'[5]存货（  ）抽查盘点表'!A475</f>
        <v>470</v>
      </c>
      <c r="B434" s="109" t="str">
        <f>'[5]存货（  ）抽查盘点表'!B475</f>
        <v>0906020134</v>
      </c>
      <c r="C434" s="108" t="str">
        <f>'[5]存货（  ）抽查盘点表'!D475</f>
        <v>PPR管帽</v>
      </c>
      <c r="D434" s="110" t="str">
        <f>'[5]存货（  ）抽查盘点表'!E475</f>
        <v>DN32</v>
      </c>
      <c r="E434" s="108"/>
      <c r="F434" s="108" t="str">
        <f>'[5]存货（  ）抽查盘点表'!G475</f>
        <v>件</v>
      </c>
      <c r="G434" s="111">
        <f>'[5]存货（  ）抽查盘点表'!I475</f>
        <v>4</v>
      </c>
      <c r="H434" s="111">
        <f t="shared" si="32"/>
        <v>1.7075</v>
      </c>
      <c r="I434" s="111">
        <f>'[5]存货（  ）抽查盘点表'!J475</f>
        <v>6.83</v>
      </c>
      <c r="J434" s="115">
        <f>'[5]存货（  ）抽查盘点表'!O475</f>
        <v>3</v>
      </c>
      <c r="K434" s="111">
        <f t="shared" si="33"/>
        <v>0.17075</v>
      </c>
      <c r="L434" s="115">
        <f>'[5]存货（  ）抽查盘点表'!Z475</f>
        <v>0.51225</v>
      </c>
      <c r="M434" s="116">
        <f t="shared" si="34"/>
        <v>-6.31775</v>
      </c>
      <c r="N434" s="117">
        <f t="shared" si="35"/>
        <v>-0.925</v>
      </c>
      <c r="O434" s="118"/>
    </row>
    <row r="435" s="105" customFormat="1" ht="16.5" customHeight="1" spans="1:15">
      <c r="A435" s="108">
        <f>'[5]存货（  ）抽查盘点表'!A476</f>
        <v>471</v>
      </c>
      <c r="B435" s="109" t="str">
        <f>'[5]存货（  ）抽查盘点表'!B476</f>
        <v>0906020135</v>
      </c>
      <c r="C435" s="108" t="str">
        <f>'[5]存货（  ）抽查盘点表'!D476</f>
        <v>PPR管帽</v>
      </c>
      <c r="D435" s="110" t="str">
        <f>'[5]存货（  ）抽查盘点表'!E476</f>
        <v>DN40</v>
      </c>
      <c r="E435" s="108"/>
      <c r="F435" s="108" t="str">
        <f>'[5]存货（  ）抽查盘点表'!G476</f>
        <v>件</v>
      </c>
      <c r="G435" s="111">
        <f>'[5]存货（  ）抽查盘点表'!I476</f>
        <v>1</v>
      </c>
      <c r="H435" s="111">
        <f t="shared" si="32"/>
        <v>0.6</v>
      </c>
      <c r="I435" s="111">
        <f>'[5]存货（  ）抽查盘点表'!J476</f>
        <v>0.6</v>
      </c>
      <c r="J435" s="115">
        <f>'[5]存货（  ）抽查盘点表'!O476</f>
        <v>0</v>
      </c>
      <c r="K435" s="111">
        <f t="shared" si="33"/>
        <v>0</v>
      </c>
      <c r="L435" s="115">
        <f>'[5]存货（  ）抽查盘点表'!Z476</f>
        <v>0</v>
      </c>
      <c r="M435" s="116">
        <f t="shared" si="34"/>
        <v>-0.6</v>
      </c>
      <c r="N435" s="117">
        <f t="shared" si="35"/>
        <v>-1</v>
      </c>
      <c r="O435" s="118"/>
    </row>
    <row r="436" s="105" customFormat="1" ht="16.5" customHeight="1" spans="1:15">
      <c r="A436" s="108">
        <f>'[5]存货（  ）抽查盘点表'!A477</f>
        <v>472</v>
      </c>
      <c r="B436" s="109" t="str">
        <f>'[5]存货（  ）抽查盘点表'!B477</f>
        <v>0906020141</v>
      </c>
      <c r="C436" s="108" t="str">
        <f>'[5]存货（  ）抽查盘点表'!D477</f>
        <v>PPR球阀</v>
      </c>
      <c r="D436" s="110" t="str">
        <f>'[5]存货（  ）抽查盘点表'!E477</f>
        <v>DN20</v>
      </c>
      <c r="E436" s="108"/>
      <c r="F436" s="108" t="str">
        <f>'[5]存货（  ）抽查盘点表'!G477</f>
        <v>件</v>
      </c>
      <c r="G436" s="111">
        <f>'[5]存货（  ）抽查盘点表'!I477</f>
        <v>0</v>
      </c>
      <c r="H436" s="111">
        <f t="shared" si="32"/>
        <v>0</v>
      </c>
      <c r="I436" s="111">
        <f>'[5]存货（  ）抽查盘点表'!J477</f>
        <v>24.78</v>
      </c>
      <c r="J436" s="115">
        <f>'[5]存货（  ）抽查盘点表'!O477</f>
        <v>0</v>
      </c>
      <c r="K436" s="111">
        <f t="shared" si="33"/>
        <v>0</v>
      </c>
      <c r="L436" s="115">
        <f>'[5]存货（  ）抽查盘点表'!Z477</f>
        <v>0</v>
      </c>
      <c r="M436" s="116">
        <f t="shared" si="34"/>
        <v>-24.78</v>
      </c>
      <c r="N436" s="117">
        <f t="shared" si="35"/>
        <v>-1</v>
      </c>
      <c r="O436" s="118"/>
    </row>
    <row r="437" s="105" customFormat="1" ht="16.5" customHeight="1" spans="1:15">
      <c r="A437" s="108">
        <f>'[5]存货（  ）抽查盘点表'!A478</f>
        <v>473</v>
      </c>
      <c r="B437" s="109" t="str">
        <f>'[5]存货（  ）抽查盘点表'!B478</f>
        <v>0906020172</v>
      </c>
      <c r="C437" s="108" t="str">
        <f>'[5]存货（  ）抽查盘点表'!D478</f>
        <v>PPR直接</v>
      </c>
      <c r="D437" s="110" t="str">
        <f>'[5]存货（  ）抽查盘点表'!E478</f>
        <v>DN50</v>
      </c>
      <c r="E437" s="108"/>
      <c r="F437" s="108" t="str">
        <f>'[5]存货（  ）抽查盘点表'!G478</f>
        <v>件</v>
      </c>
      <c r="G437" s="111">
        <f>'[5]存货（  ）抽查盘点表'!I478</f>
        <v>0</v>
      </c>
      <c r="H437" s="111">
        <f t="shared" si="32"/>
        <v>0</v>
      </c>
      <c r="I437" s="111">
        <f>'[5]存货（  ）抽查盘点表'!J478</f>
        <v>17.9</v>
      </c>
      <c r="J437" s="115">
        <f>'[5]存货（  ）抽查盘点表'!O478</f>
        <v>0</v>
      </c>
      <c r="K437" s="111">
        <f t="shared" si="33"/>
        <v>0</v>
      </c>
      <c r="L437" s="115">
        <f>'[5]存货（  ）抽查盘点表'!Z478</f>
        <v>0</v>
      </c>
      <c r="M437" s="116">
        <f t="shared" si="34"/>
        <v>-17.9</v>
      </c>
      <c r="N437" s="117">
        <f t="shared" si="35"/>
        <v>-1</v>
      </c>
      <c r="O437" s="118"/>
    </row>
    <row r="438" s="105" customFormat="1" ht="16.5" customHeight="1" spans="1:15">
      <c r="A438" s="108">
        <f>'[5]存货（  ）抽查盘点表'!A479</f>
        <v>474</v>
      </c>
      <c r="B438" s="109" t="str">
        <f>'[5]存货（  ）抽查盘点表'!B479</f>
        <v>0906020180</v>
      </c>
      <c r="C438" s="108" t="str">
        <f>'[5]存货（  ）抽查盘点表'!D479</f>
        <v>PPR管</v>
      </c>
      <c r="D438" s="110" t="str">
        <f>'[5]存货（  ）抽查盘点表'!E479</f>
        <v>DN65  1.25MPa</v>
      </c>
      <c r="E438" s="108"/>
      <c r="F438" s="108" t="str">
        <f>'[5]存货（  ）抽查盘点表'!G479</f>
        <v>米</v>
      </c>
      <c r="G438" s="111">
        <f>'[5]存货（  ）抽查盘点表'!I479</f>
        <v>12</v>
      </c>
      <c r="H438" s="111">
        <f t="shared" si="32"/>
        <v>28.0175</v>
      </c>
      <c r="I438" s="111">
        <f>'[5]存货（  ）抽查盘点表'!J479</f>
        <v>336.21</v>
      </c>
      <c r="J438" s="115">
        <f>'[5]存货（  ）抽查盘点表'!O479</f>
        <v>12</v>
      </c>
      <c r="K438" s="111">
        <f t="shared" si="33"/>
        <v>2.80175</v>
      </c>
      <c r="L438" s="115">
        <f>'[5]存货（  ）抽查盘点表'!Z479</f>
        <v>33.621</v>
      </c>
      <c r="M438" s="116">
        <f t="shared" si="34"/>
        <v>-302.589</v>
      </c>
      <c r="N438" s="117">
        <f t="shared" si="35"/>
        <v>-0.9</v>
      </c>
      <c r="O438" s="118"/>
    </row>
    <row r="439" s="105" customFormat="1" ht="16.5" customHeight="1" spans="1:15">
      <c r="A439" s="108">
        <f>'[5]存货（  ）抽查盘点表'!A480</f>
        <v>475</v>
      </c>
      <c r="B439" s="109" t="str">
        <f>'[5]存货（  ）抽查盘点表'!B480</f>
        <v>0906020184</v>
      </c>
      <c r="C439" s="108" t="str">
        <f>'[5]存货（  ）抽查盘点表'!D480</f>
        <v>PP-R丝堵</v>
      </c>
      <c r="D439" s="110" t="str">
        <f>'[5]存货（  ）抽查盘点表'!E480</f>
        <v>20㎜</v>
      </c>
      <c r="E439" s="108"/>
      <c r="F439" s="108" t="str">
        <f>'[5]存货（  ）抽查盘点表'!G480</f>
        <v>件</v>
      </c>
      <c r="G439" s="111">
        <f>'[5]存货（  ）抽查盘点表'!I480</f>
        <v>196</v>
      </c>
      <c r="H439" s="111">
        <f t="shared" si="32"/>
        <v>0.817397959183674</v>
      </c>
      <c r="I439" s="111">
        <f>'[5]存货（  ）抽查盘点表'!J480</f>
        <v>160.21</v>
      </c>
      <c r="J439" s="115">
        <f>'[5]存货（  ）抽查盘点表'!O480</f>
        <v>196</v>
      </c>
      <c r="K439" s="111">
        <f t="shared" si="33"/>
        <v>0.0817398</v>
      </c>
      <c r="L439" s="115">
        <f>'[5]存货（  ）抽查盘点表'!Z480</f>
        <v>16.0210008</v>
      </c>
      <c r="M439" s="116">
        <f t="shared" si="34"/>
        <v>-144.1889992</v>
      </c>
      <c r="N439" s="117">
        <f t="shared" si="35"/>
        <v>-0.899999995006554</v>
      </c>
      <c r="O439" s="118"/>
    </row>
    <row r="440" s="105" customFormat="1" ht="16.5" customHeight="1" spans="1:15">
      <c r="A440" s="108">
        <f>'[5]存货（  ）抽查盘点表'!A481</f>
        <v>476</v>
      </c>
      <c r="B440" s="109" t="str">
        <f>'[5]存货（  ）抽查盘点表'!B481</f>
        <v>0906020185</v>
      </c>
      <c r="C440" s="108" t="str">
        <f>'[5]存货（  ）抽查盘点表'!D481</f>
        <v>PP-R内丝弯头（带底座）</v>
      </c>
      <c r="D440" s="110" t="str">
        <f>'[5]存货（  ）抽查盘点表'!E481</f>
        <v>20㎜</v>
      </c>
      <c r="E440" s="108"/>
      <c r="F440" s="108" t="str">
        <f>'[5]存货（  ）抽查盘点表'!G481</f>
        <v>件</v>
      </c>
      <c r="G440" s="111">
        <f>'[5]存货（  ）抽查盘点表'!I481</f>
        <v>3</v>
      </c>
      <c r="H440" s="111">
        <f t="shared" si="32"/>
        <v>42.5</v>
      </c>
      <c r="I440" s="111">
        <f>'[5]存货（  ）抽查盘点表'!J481</f>
        <v>127.5</v>
      </c>
      <c r="J440" s="115">
        <f>'[5]存货（  ）抽查盘点表'!O481</f>
        <v>2</v>
      </c>
      <c r="K440" s="111">
        <f t="shared" si="33"/>
        <v>4.25</v>
      </c>
      <c r="L440" s="115">
        <f>'[5]存货（  ）抽查盘点表'!Z481</f>
        <v>8.5</v>
      </c>
      <c r="M440" s="116">
        <f t="shared" si="34"/>
        <v>-119</v>
      </c>
      <c r="N440" s="117">
        <f t="shared" si="35"/>
        <v>-0.933333333333333</v>
      </c>
      <c r="O440" s="118"/>
    </row>
    <row r="441" s="105" customFormat="1" ht="16.5" customHeight="1" spans="1:15">
      <c r="A441" s="108">
        <f>'[5]存货（  ）抽查盘点表'!A482</f>
        <v>477</v>
      </c>
      <c r="B441" s="109" t="str">
        <f>'[5]存货（  ）抽查盘点表'!B482</f>
        <v>0906020188</v>
      </c>
      <c r="C441" s="108" t="str">
        <f>'[5]存货（  ）抽查盘点表'!D482</f>
        <v>PP-R冷水活接</v>
      </c>
      <c r="D441" s="110" t="str">
        <f>'[5]存货（  ）抽查盘点表'!E482</f>
        <v>20㎜</v>
      </c>
      <c r="E441" s="108"/>
      <c r="F441" s="108" t="str">
        <f>'[5]存货（  ）抽查盘点表'!G482</f>
        <v>件</v>
      </c>
      <c r="G441" s="111">
        <f>'[5]存货（  ）抽查盘点表'!I482</f>
        <v>121</v>
      </c>
      <c r="H441" s="111">
        <f t="shared" si="32"/>
        <v>4.07223140495868</v>
      </c>
      <c r="I441" s="111">
        <f>'[5]存货（  ）抽查盘点表'!J482</f>
        <v>492.74</v>
      </c>
      <c r="J441" s="115">
        <f>'[5]存货（  ）抽查盘点表'!O482</f>
        <v>121</v>
      </c>
      <c r="K441" s="111">
        <f t="shared" si="33"/>
        <v>0.4072231</v>
      </c>
      <c r="L441" s="115">
        <f>'[5]存货（  ）抽查盘点表'!Z482</f>
        <v>49.2739951</v>
      </c>
      <c r="M441" s="116">
        <f t="shared" si="34"/>
        <v>-443.4660049</v>
      </c>
      <c r="N441" s="117">
        <f t="shared" si="35"/>
        <v>-0.900000009944393</v>
      </c>
      <c r="O441" s="118"/>
    </row>
    <row r="442" s="105" customFormat="1" ht="16.5" customHeight="1" spans="1:15">
      <c r="A442" s="108">
        <f>'[5]存货（  ）抽查盘点表'!A483</f>
        <v>478</v>
      </c>
      <c r="B442" s="109" t="str">
        <f>'[5]存货（  ）抽查盘点表'!B483</f>
        <v>0906020189</v>
      </c>
      <c r="C442" s="108" t="str">
        <f>'[5]存货（  ）抽查盘点表'!D483</f>
        <v>PP-R外牙三通</v>
      </c>
      <c r="D442" s="110" t="str">
        <f>'[5]存货（  ）抽查盘点表'!E483</f>
        <v>20㎜</v>
      </c>
      <c r="E442" s="108"/>
      <c r="F442" s="108" t="str">
        <f>'[5]存货（  ）抽查盘点表'!G483</f>
        <v>件</v>
      </c>
      <c r="G442" s="111">
        <f>'[5]存货（  ）抽查盘点表'!I483</f>
        <v>4</v>
      </c>
      <c r="H442" s="111">
        <f t="shared" si="32"/>
        <v>8</v>
      </c>
      <c r="I442" s="111">
        <f>'[5]存货（  ）抽查盘点表'!J483</f>
        <v>32</v>
      </c>
      <c r="J442" s="115">
        <f>'[5]存货（  ）抽查盘点表'!O483</f>
        <v>4</v>
      </c>
      <c r="K442" s="111">
        <f t="shared" si="33"/>
        <v>0.8</v>
      </c>
      <c r="L442" s="115">
        <f>'[5]存货（  ）抽查盘点表'!Z483</f>
        <v>3.2</v>
      </c>
      <c r="M442" s="116">
        <f t="shared" si="34"/>
        <v>-28.8</v>
      </c>
      <c r="N442" s="117">
        <f t="shared" si="35"/>
        <v>-0.9</v>
      </c>
      <c r="O442" s="118"/>
    </row>
    <row r="443" s="105" customFormat="1" ht="16.5" customHeight="1" spans="1:15">
      <c r="A443" s="108">
        <f>'[5]存货（  ）抽查盘点表'!A484</f>
        <v>479</v>
      </c>
      <c r="B443" s="109" t="str">
        <f>'[5]存货（  ）抽查盘点表'!B484</f>
        <v>0906020191</v>
      </c>
      <c r="C443" s="108" t="str">
        <f>'[5]存货（  ）抽查盘点表'!D484</f>
        <v>PP-R外牙直接</v>
      </c>
      <c r="D443" s="110" t="str">
        <f>'[5]存货（  ）抽查盘点表'!E484</f>
        <v>25㎜*20㎜</v>
      </c>
      <c r="E443" s="108"/>
      <c r="F443" s="108" t="str">
        <f>'[5]存货（  ）抽查盘点表'!G484</f>
        <v>件</v>
      </c>
      <c r="G443" s="111">
        <f>'[5]存货（  ）抽查盘点表'!I484</f>
        <v>4</v>
      </c>
      <c r="H443" s="111">
        <f t="shared" si="32"/>
        <v>7.8575</v>
      </c>
      <c r="I443" s="111">
        <f>'[5]存货（  ）抽查盘点表'!J484</f>
        <v>31.43</v>
      </c>
      <c r="J443" s="115">
        <f>'[5]存货（  ）抽查盘点表'!O484</f>
        <v>4</v>
      </c>
      <c r="K443" s="111">
        <f t="shared" si="33"/>
        <v>0.78575</v>
      </c>
      <c r="L443" s="115">
        <f>'[5]存货（  ）抽查盘点表'!Z484</f>
        <v>3.143</v>
      </c>
      <c r="M443" s="116">
        <f t="shared" si="34"/>
        <v>-28.287</v>
      </c>
      <c r="N443" s="117">
        <f t="shared" si="35"/>
        <v>-0.9</v>
      </c>
      <c r="O443" s="118"/>
    </row>
    <row r="444" s="105" customFormat="1" ht="16.5" customHeight="1" spans="1:15">
      <c r="A444" s="108">
        <f>'[5]存货（  ）抽查盘点表'!A485</f>
        <v>480</v>
      </c>
      <c r="B444" s="109" t="str">
        <f>'[5]存货（  ）抽查盘点表'!B485</f>
        <v>0906020194</v>
      </c>
      <c r="C444" s="108" t="str">
        <f>'[5]存货（  ）抽查盘点表'!D485</f>
        <v>PP-R搭接</v>
      </c>
      <c r="D444" s="110" t="str">
        <f>'[5]存货（  ）抽查盘点表'!E485</f>
        <v>25㎜</v>
      </c>
      <c r="E444" s="108"/>
      <c r="F444" s="108" t="str">
        <f>'[5]存货（  ）抽查盘点表'!G485</f>
        <v>件</v>
      </c>
      <c r="G444" s="111">
        <f>'[5]存货（  ）抽查盘点表'!I485</f>
        <v>9</v>
      </c>
      <c r="H444" s="111">
        <f t="shared" si="32"/>
        <v>5</v>
      </c>
      <c r="I444" s="111">
        <f>'[5]存货（  ）抽查盘点表'!J485</f>
        <v>45</v>
      </c>
      <c r="J444" s="115">
        <f>'[5]存货（  ）抽查盘点表'!O485</f>
        <v>0</v>
      </c>
      <c r="K444" s="111">
        <f t="shared" si="33"/>
        <v>0</v>
      </c>
      <c r="L444" s="115">
        <f>'[5]存货（  ）抽查盘点表'!Z485</f>
        <v>0</v>
      </c>
      <c r="M444" s="116">
        <f t="shared" si="34"/>
        <v>-45</v>
      </c>
      <c r="N444" s="117">
        <f t="shared" si="35"/>
        <v>-1</v>
      </c>
      <c r="O444" s="118"/>
    </row>
    <row r="445" s="105" customFormat="1" ht="16.5" customHeight="1" spans="1:15">
      <c r="A445" s="108">
        <f>'[5]存货（  ）抽查盘点表'!A486</f>
        <v>481</v>
      </c>
      <c r="B445" s="109" t="str">
        <f>'[5]存货（  ）抽查盘点表'!B486</f>
        <v>0906020197</v>
      </c>
      <c r="C445" s="108" t="str">
        <f>'[5]存货（  ）抽查盘点表'!D486</f>
        <v>PP-R直接</v>
      </c>
      <c r="D445" s="110" t="str">
        <f>'[5]存货（  ）抽查盘点表'!E486</f>
        <v>40*32</v>
      </c>
      <c r="E445" s="108"/>
      <c r="F445" s="108" t="str">
        <f>'[5]存货（  ）抽查盘点表'!G486</f>
        <v>件</v>
      </c>
      <c r="G445" s="111">
        <f>'[5]存货（  ）抽查盘点表'!I486</f>
        <v>2</v>
      </c>
      <c r="H445" s="111">
        <f t="shared" si="32"/>
        <v>11.425</v>
      </c>
      <c r="I445" s="111">
        <f>'[5]存货（  ）抽查盘点表'!J486</f>
        <v>22.85</v>
      </c>
      <c r="J445" s="115">
        <f>'[5]存货（  ）抽查盘点表'!O486</f>
        <v>0</v>
      </c>
      <c r="K445" s="111">
        <f t="shared" si="33"/>
        <v>0</v>
      </c>
      <c r="L445" s="115">
        <f>'[5]存货（  ）抽查盘点表'!Z486</f>
        <v>0</v>
      </c>
      <c r="M445" s="116">
        <f t="shared" si="34"/>
        <v>-22.85</v>
      </c>
      <c r="N445" s="117">
        <f t="shared" si="35"/>
        <v>-1</v>
      </c>
      <c r="O445" s="118"/>
    </row>
    <row r="446" s="105" customFormat="1" ht="16.5" customHeight="1" spans="1:15">
      <c r="A446" s="108">
        <f>'[5]存货（  ）抽查盘点表'!A487</f>
        <v>482</v>
      </c>
      <c r="B446" s="109" t="str">
        <f>'[5]存货（  ）抽查盘点表'!B487</f>
        <v>0906020200</v>
      </c>
      <c r="C446" s="108" t="str">
        <f>'[5]存货（  ）抽查盘点表'!D487</f>
        <v>PPR变径</v>
      </c>
      <c r="D446" s="110" t="str">
        <f>'[5]存货（  ）抽查盘点表'!E487</f>
        <v>50mm*40mm</v>
      </c>
      <c r="E446" s="108"/>
      <c r="F446" s="108" t="str">
        <f>'[5]存货（  ）抽查盘点表'!G487</f>
        <v>个</v>
      </c>
      <c r="G446" s="111">
        <f>'[5]存货（  ）抽查盘点表'!I487</f>
        <v>5</v>
      </c>
      <c r="H446" s="111">
        <f t="shared" si="32"/>
        <v>5.32</v>
      </c>
      <c r="I446" s="111">
        <f>'[5]存货（  ）抽查盘点表'!J487</f>
        <v>26.6</v>
      </c>
      <c r="J446" s="115">
        <f>'[5]存货（  ）抽查盘点表'!O487</f>
        <v>5</v>
      </c>
      <c r="K446" s="111">
        <f t="shared" si="33"/>
        <v>0.532</v>
      </c>
      <c r="L446" s="115">
        <f>'[5]存货（  ）抽查盘点表'!Z487</f>
        <v>2.66</v>
      </c>
      <c r="M446" s="116">
        <f t="shared" si="34"/>
        <v>-23.94</v>
      </c>
      <c r="N446" s="117">
        <f t="shared" si="35"/>
        <v>-0.9</v>
      </c>
      <c r="O446" s="118"/>
    </row>
    <row r="447" s="105" customFormat="1" ht="16.5" customHeight="1" spans="1:15">
      <c r="A447" s="108">
        <f>'[5]存货（  ）抽查盘点表'!A488</f>
        <v>483</v>
      </c>
      <c r="B447" s="109" t="str">
        <f>'[5]存货（  ）抽查盘点表'!B488</f>
        <v>0906020201</v>
      </c>
      <c r="C447" s="108" t="str">
        <f>'[5]存货（  ）抽查盘点表'!D488</f>
        <v>PPR管</v>
      </c>
      <c r="D447" s="110" t="str">
        <f>'[5]存货（  ）抽查盘点表'!E488</f>
        <v>50mm</v>
      </c>
      <c r="E447" s="108"/>
      <c r="F447" s="108" t="str">
        <f>'[5]存货（  ）抽查盘点表'!G488</f>
        <v>米</v>
      </c>
      <c r="G447" s="111">
        <f>'[5]存货（  ）抽查盘点表'!I488</f>
        <v>12</v>
      </c>
      <c r="H447" s="111">
        <f t="shared" si="32"/>
        <v>40.2675</v>
      </c>
      <c r="I447" s="111">
        <f>'[5]存货（  ）抽查盘点表'!J488</f>
        <v>483.21</v>
      </c>
      <c r="J447" s="115">
        <f>'[5]存货（  ）抽查盘点表'!O488</f>
        <v>9</v>
      </c>
      <c r="K447" s="111">
        <f t="shared" si="33"/>
        <v>4.02675</v>
      </c>
      <c r="L447" s="115">
        <f>'[5]存货（  ）抽查盘点表'!Z488</f>
        <v>36.24075</v>
      </c>
      <c r="M447" s="116">
        <f t="shared" si="34"/>
        <v>-446.96925</v>
      </c>
      <c r="N447" s="117">
        <f t="shared" si="35"/>
        <v>-0.925</v>
      </c>
      <c r="O447" s="118"/>
    </row>
    <row r="448" s="105" customFormat="1" ht="16.5" customHeight="1" spans="1:15">
      <c r="A448" s="108">
        <f>'[5]存货（  ）抽查盘点表'!A489</f>
        <v>484</v>
      </c>
      <c r="B448" s="109" t="str">
        <f>'[5]存货（  ）抽查盘点表'!B489</f>
        <v>0906020203</v>
      </c>
      <c r="C448" s="108" t="str">
        <f>'[5]存货（  ）抽查盘点表'!D489</f>
        <v>PPR四通</v>
      </c>
      <c r="D448" s="110" t="str">
        <f>'[5]存货（  ）抽查盘点表'!E489</f>
        <v>32mm</v>
      </c>
      <c r="E448" s="108"/>
      <c r="F448" s="108" t="str">
        <f>'[5]存货（  ）抽查盘点表'!G489</f>
        <v>个</v>
      </c>
      <c r="G448" s="111">
        <f>'[5]存货（  ）抽查盘点表'!I489</f>
        <v>20</v>
      </c>
      <c r="H448" s="111">
        <f t="shared" si="32"/>
        <v>2.8</v>
      </c>
      <c r="I448" s="111">
        <f>'[5]存货（  ）抽查盘点表'!J489</f>
        <v>56</v>
      </c>
      <c r="J448" s="115">
        <f>'[5]存货（  ）抽查盘点表'!O489</f>
        <v>20</v>
      </c>
      <c r="K448" s="111">
        <f t="shared" si="33"/>
        <v>0.28</v>
      </c>
      <c r="L448" s="115">
        <f>'[5]存货（  ）抽查盘点表'!Z489</f>
        <v>5.6</v>
      </c>
      <c r="M448" s="116">
        <f t="shared" si="34"/>
        <v>-50.4</v>
      </c>
      <c r="N448" s="117">
        <f t="shared" si="35"/>
        <v>-0.9</v>
      </c>
      <c r="O448" s="118"/>
    </row>
    <row r="449" s="105" customFormat="1" ht="16.5" customHeight="1" spans="1:15">
      <c r="A449" s="108">
        <f>'[5]存货（  ）抽查盘点表'!A490</f>
        <v>485</v>
      </c>
      <c r="B449" s="109" t="str">
        <f>'[5]存货（  ）抽查盘点表'!B490</f>
        <v>0906020206</v>
      </c>
      <c r="C449" s="108" t="str">
        <f>'[5]存货（  ）抽查盘点表'!D490</f>
        <v>PPR异径直接</v>
      </c>
      <c r="D449" s="110" t="str">
        <f>'[5]存货（  ）抽查盘点表'!E490</f>
        <v>25*20</v>
      </c>
      <c r="E449" s="108"/>
      <c r="F449" s="108" t="str">
        <f>'[5]存货（  ）抽查盘点表'!G490</f>
        <v>件</v>
      </c>
      <c r="G449" s="111">
        <f>'[5]存货（  ）抽查盘点表'!I490</f>
        <v>23</v>
      </c>
      <c r="H449" s="111">
        <f t="shared" si="32"/>
        <v>1.06304347826087</v>
      </c>
      <c r="I449" s="111">
        <f>'[5]存货（  ）抽查盘点表'!J490</f>
        <v>24.45</v>
      </c>
      <c r="J449" s="115">
        <f>'[5]存货（  ）抽查盘点表'!O490</f>
        <v>23</v>
      </c>
      <c r="K449" s="111">
        <f t="shared" si="33"/>
        <v>0.1063043</v>
      </c>
      <c r="L449" s="115">
        <f>'[5]存货（  ）抽查盘点表'!Z490</f>
        <v>2.4449989</v>
      </c>
      <c r="M449" s="116">
        <f t="shared" si="34"/>
        <v>-22.0050011</v>
      </c>
      <c r="N449" s="117">
        <f t="shared" si="35"/>
        <v>-0.900000044989775</v>
      </c>
      <c r="O449" s="118"/>
    </row>
    <row r="450" s="105" customFormat="1" ht="16.5" customHeight="1" spans="1:15">
      <c r="A450" s="108">
        <f>'[5]存货（  ）抽查盘点表'!A491</f>
        <v>486</v>
      </c>
      <c r="B450" s="109" t="str">
        <f>'[5]存货（  ）抽查盘点表'!B491</f>
        <v>0906020211</v>
      </c>
      <c r="C450" s="108" t="str">
        <f>'[5]存货（  ）抽查盘点表'!D491</f>
        <v>PVC清扫口</v>
      </c>
      <c r="D450" s="110" t="str">
        <f>'[5]存货（  ）抽查盘点表'!E491</f>
        <v>φ110</v>
      </c>
      <c r="E450" s="108"/>
      <c r="F450" s="108" t="str">
        <f>'[5]存货（  ）抽查盘点表'!G491</f>
        <v>件</v>
      </c>
      <c r="G450" s="111">
        <f>'[5]存货（  ）抽查盘点表'!I491</f>
        <v>4</v>
      </c>
      <c r="H450" s="111">
        <f t="shared" si="32"/>
        <v>8.355</v>
      </c>
      <c r="I450" s="111">
        <f>'[5]存货（  ）抽查盘点表'!J491</f>
        <v>33.42</v>
      </c>
      <c r="J450" s="115">
        <f>'[5]存货（  ）抽查盘点表'!O491</f>
        <v>4</v>
      </c>
      <c r="K450" s="111">
        <f t="shared" si="33"/>
        <v>0.8355</v>
      </c>
      <c r="L450" s="115">
        <f>'[5]存货（  ）抽查盘点表'!Z491</f>
        <v>3.342</v>
      </c>
      <c r="M450" s="116">
        <f t="shared" si="34"/>
        <v>-30.078</v>
      </c>
      <c r="N450" s="117">
        <f t="shared" si="35"/>
        <v>-0.9</v>
      </c>
      <c r="O450" s="118"/>
    </row>
    <row r="451" s="105" customFormat="1" ht="16.5" customHeight="1" spans="1:15">
      <c r="A451" s="108">
        <f>'[5]存货（  ）抽查盘点表'!A492</f>
        <v>487</v>
      </c>
      <c r="B451" s="109" t="str">
        <f>'[5]存货（  ）抽查盘点表'!B492</f>
        <v>0906020214</v>
      </c>
      <c r="C451" s="108" t="str">
        <f>'[5]存货（  ）抽查盘点表'!D492</f>
        <v>PP-R外牙直接</v>
      </c>
      <c r="D451" s="110" t="str">
        <f>'[5]存货（  ）抽查盘点表'!E492</f>
        <v>50*1/2</v>
      </c>
      <c r="E451" s="108"/>
      <c r="F451" s="108" t="str">
        <f>'[5]存货（  ）抽查盘点表'!G492</f>
        <v>件</v>
      </c>
      <c r="G451" s="111">
        <f>'[5]存货（  ）抽查盘点表'!I492</f>
        <v>2</v>
      </c>
      <c r="H451" s="111">
        <f t="shared" si="32"/>
        <v>9.5</v>
      </c>
      <c r="I451" s="111">
        <f>'[5]存货（  ）抽查盘点表'!J492</f>
        <v>19</v>
      </c>
      <c r="J451" s="115">
        <f>'[5]存货（  ）抽查盘点表'!O492</f>
        <v>2</v>
      </c>
      <c r="K451" s="111">
        <f t="shared" si="33"/>
        <v>0.95</v>
      </c>
      <c r="L451" s="115">
        <f>'[5]存货（  ）抽查盘点表'!Z492</f>
        <v>1.9</v>
      </c>
      <c r="M451" s="116">
        <f t="shared" si="34"/>
        <v>-17.1</v>
      </c>
      <c r="N451" s="117">
        <f t="shared" si="35"/>
        <v>-0.9</v>
      </c>
      <c r="O451" s="118"/>
    </row>
    <row r="452" s="105" customFormat="1" ht="16.5" customHeight="1" spans="1:15">
      <c r="A452" s="108">
        <f>'[5]存货（  ）抽查盘点表'!A493</f>
        <v>488</v>
      </c>
      <c r="B452" s="109" t="str">
        <f>'[5]存货（  ）抽查盘点表'!B493</f>
        <v>0906020222</v>
      </c>
      <c r="C452" s="108" t="str">
        <f>'[5]存货（  ）抽查盘点表'!D493</f>
        <v>PP-R外丝弯头</v>
      </c>
      <c r="D452" s="110" t="str">
        <f>'[5]存货（  ）抽查盘点表'!E493</f>
        <v>25*1/2"</v>
      </c>
      <c r="E452" s="108"/>
      <c r="F452" s="108" t="str">
        <f>'[5]存货（  ）抽查盘点表'!G493</f>
        <v>个</v>
      </c>
      <c r="G452" s="111">
        <f>'[5]存货（  ）抽查盘点表'!I493</f>
        <v>1</v>
      </c>
      <c r="H452" s="111">
        <f t="shared" si="32"/>
        <v>2.56</v>
      </c>
      <c r="I452" s="111">
        <f>'[5]存货（  ）抽查盘点表'!J493</f>
        <v>2.56</v>
      </c>
      <c r="J452" s="115">
        <f>'[5]存货（  ）抽查盘点表'!O493</f>
        <v>1</v>
      </c>
      <c r="K452" s="111">
        <f t="shared" si="33"/>
        <v>0.256</v>
      </c>
      <c r="L452" s="115">
        <f>'[5]存货（  ）抽查盘点表'!Z493</f>
        <v>0.256</v>
      </c>
      <c r="M452" s="116">
        <f t="shared" si="34"/>
        <v>-2.304</v>
      </c>
      <c r="N452" s="117">
        <f t="shared" si="35"/>
        <v>-0.9</v>
      </c>
      <c r="O452" s="118"/>
    </row>
    <row r="453" s="105" customFormat="1" ht="16.5" customHeight="1" spans="1:15">
      <c r="A453" s="108">
        <f>'[5]存货（  ）抽查盘点表'!A494</f>
        <v>489</v>
      </c>
      <c r="B453" s="109" t="str">
        <f>'[5]存货（  ）抽查盘点表'!B494</f>
        <v>0906040002</v>
      </c>
      <c r="C453" s="108" t="str">
        <f>'[5]存货（  ）抽查盘点表'!D494</f>
        <v>PEX内丝龙头</v>
      </c>
      <c r="D453" s="110" t="str">
        <f>'[5]存货（  ）抽查盘点表'!E494</f>
        <v>澳标1/2</v>
      </c>
      <c r="E453" s="108"/>
      <c r="F453" s="108" t="str">
        <f>'[5]存货（  ）抽查盘点表'!G494</f>
        <v>个</v>
      </c>
      <c r="G453" s="111">
        <f>'[5]存货（  ）抽查盘点表'!I494</f>
        <v>71</v>
      </c>
      <c r="H453" s="111">
        <f t="shared" si="32"/>
        <v>37.35</v>
      </c>
      <c r="I453" s="111">
        <f>'[5]存货（  ）抽查盘点表'!J494</f>
        <v>2651.85</v>
      </c>
      <c r="J453" s="115">
        <f>'[5]存货（  ）抽查盘点表'!O494</f>
        <v>40</v>
      </c>
      <c r="K453" s="111">
        <f t="shared" si="33"/>
        <v>3.735</v>
      </c>
      <c r="L453" s="115">
        <f>'[5]存货（  ）抽查盘点表'!Z494</f>
        <v>149.4</v>
      </c>
      <c r="M453" s="116">
        <f t="shared" si="34"/>
        <v>-2502.45</v>
      </c>
      <c r="N453" s="117">
        <f t="shared" si="35"/>
        <v>-0.943661971830986</v>
      </c>
      <c r="O453" s="118"/>
    </row>
    <row r="454" s="105" customFormat="1" ht="16.5" customHeight="1" spans="1:15">
      <c r="A454" s="108">
        <f>'[5]存货（  ）抽查盘点表'!A495</f>
        <v>490</v>
      </c>
      <c r="B454" s="109" t="str">
        <f>'[5]存货（  ）抽查盘点表'!B495</f>
        <v>0906040004</v>
      </c>
      <c r="C454" s="108" t="str">
        <f>'[5]存货（  ）抽查盘点表'!D495</f>
        <v>PEX内外球阀</v>
      </c>
      <c r="D454" s="110" t="str">
        <f>'[5]存货（  ）抽查盘点表'!E495</f>
        <v>澳标3/4</v>
      </c>
      <c r="E454" s="108"/>
      <c r="F454" s="108" t="str">
        <f>'[5]存货（  ）抽查盘点表'!G495</f>
        <v>个</v>
      </c>
      <c r="G454" s="111">
        <f>'[5]存货（  ）抽查盘点表'!I495</f>
        <v>80</v>
      </c>
      <c r="H454" s="111">
        <f t="shared" si="32"/>
        <v>41.5</v>
      </c>
      <c r="I454" s="111">
        <f>'[5]存货（  ）抽查盘点表'!J495</f>
        <v>3320</v>
      </c>
      <c r="J454" s="115">
        <f>'[5]存货（  ）抽查盘点表'!O495</f>
        <v>80</v>
      </c>
      <c r="K454" s="111">
        <f t="shared" si="33"/>
        <v>4.15</v>
      </c>
      <c r="L454" s="115">
        <f>'[5]存货（  ）抽查盘点表'!Z495</f>
        <v>332</v>
      </c>
      <c r="M454" s="116">
        <f t="shared" si="34"/>
        <v>-2988</v>
      </c>
      <c r="N454" s="117">
        <f t="shared" si="35"/>
        <v>-0.9</v>
      </c>
      <c r="O454" s="118"/>
    </row>
    <row r="455" s="105" customFormat="1" ht="16.5" customHeight="1" spans="1:15">
      <c r="A455" s="108">
        <f>'[5]存货（  ）抽查盘点表'!A496</f>
        <v>491</v>
      </c>
      <c r="B455" s="109" t="str">
        <f>'[5]存货（  ）抽查盘点表'!B496</f>
        <v>0906040005</v>
      </c>
      <c r="C455" s="108" t="str">
        <f>'[5]存货（  ）抽查盘点表'!D496</f>
        <v>PEX螺帽</v>
      </c>
      <c r="D455" s="110" t="str">
        <f>'[5]存货（  ）抽查盘点表'!E496</f>
        <v>澳标3/4</v>
      </c>
      <c r="E455" s="108"/>
      <c r="F455" s="108" t="str">
        <f>'[5]存货（  ）抽查盘点表'!G496</f>
        <v>个</v>
      </c>
      <c r="G455" s="111">
        <f>'[5]存货（  ）抽查盘点表'!I496</f>
        <v>100</v>
      </c>
      <c r="H455" s="111">
        <f t="shared" si="32"/>
        <v>5.4</v>
      </c>
      <c r="I455" s="111">
        <f>'[5]存货（  ）抽查盘点表'!J496</f>
        <v>540</v>
      </c>
      <c r="J455" s="115">
        <f>'[5]存货（  ）抽查盘点表'!O496</f>
        <v>50</v>
      </c>
      <c r="K455" s="111">
        <f t="shared" si="33"/>
        <v>0.54</v>
      </c>
      <c r="L455" s="115">
        <f>'[5]存货（  ）抽查盘点表'!Z496</f>
        <v>27</v>
      </c>
      <c r="M455" s="116">
        <f t="shared" si="34"/>
        <v>-513</v>
      </c>
      <c r="N455" s="117">
        <f t="shared" si="35"/>
        <v>-0.95</v>
      </c>
      <c r="O455" s="118"/>
    </row>
    <row r="456" s="105" customFormat="1" ht="16.5" customHeight="1" spans="1:15">
      <c r="A456" s="108">
        <f>'[5]存货（  ）抽查盘点表'!A497</f>
        <v>492</v>
      </c>
      <c r="B456" s="109" t="str">
        <f>'[5]存货（  ）抽查盘点表'!B497</f>
        <v>0906040006</v>
      </c>
      <c r="C456" s="108" t="str">
        <f>'[5]存货（  ）抽查盘点表'!D497</f>
        <v>PEX铜管帽</v>
      </c>
      <c r="D456" s="110" t="str">
        <f>'[5]存货（  ）抽查盘点表'!E497</f>
        <v>澳标3/4</v>
      </c>
      <c r="E456" s="108"/>
      <c r="F456" s="108" t="str">
        <f>'[5]存货（  ）抽查盘点表'!G497</f>
        <v>个</v>
      </c>
      <c r="G456" s="111">
        <f>'[5]存货（  ）抽查盘点表'!I497</f>
        <v>42</v>
      </c>
      <c r="H456" s="111">
        <f t="shared" si="32"/>
        <v>5.4</v>
      </c>
      <c r="I456" s="111">
        <f>'[5]存货（  ）抽查盘点表'!J497</f>
        <v>226.8</v>
      </c>
      <c r="J456" s="115">
        <f>'[5]存货（  ）抽查盘点表'!O497</f>
        <v>42</v>
      </c>
      <c r="K456" s="111">
        <f t="shared" si="33"/>
        <v>0.54</v>
      </c>
      <c r="L456" s="115">
        <f>'[5]存货（  ）抽查盘点表'!Z497</f>
        <v>22.68</v>
      </c>
      <c r="M456" s="116">
        <f t="shared" si="34"/>
        <v>-204.12</v>
      </c>
      <c r="N456" s="117">
        <f t="shared" si="35"/>
        <v>-0.9</v>
      </c>
      <c r="O456" s="118"/>
    </row>
    <row r="457" s="105" customFormat="1" ht="16.5" customHeight="1" spans="1:15">
      <c r="A457" s="108">
        <f>'[5]存货（  ）抽查盘点表'!A498</f>
        <v>493</v>
      </c>
      <c r="B457" s="109" t="str">
        <f>'[5]存货（  ）抽查盘点表'!B498</f>
        <v>0906040007</v>
      </c>
      <c r="C457" s="108" t="str">
        <f>'[5]存货（  ）抽查盘点表'!D498</f>
        <v>PEX双外丝</v>
      </c>
      <c r="D457" s="110" t="str">
        <f>'[5]存货（  ）抽查盘点表'!E498</f>
        <v>澳标3/4</v>
      </c>
      <c r="E457" s="108"/>
      <c r="F457" s="108" t="str">
        <f>'[5]存货（  ）抽查盘点表'!G498</f>
        <v>个</v>
      </c>
      <c r="G457" s="111">
        <f>'[5]存货（  ）抽查盘点表'!I498</f>
        <v>110</v>
      </c>
      <c r="H457" s="111">
        <f t="shared" si="32"/>
        <v>5.4</v>
      </c>
      <c r="I457" s="111">
        <f>'[5]存货（  ）抽查盘点表'!J498</f>
        <v>594</v>
      </c>
      <c r="J457" s="115">
        <f>'[5]存货（  ）抽查盘点表'!O498</f>
        <v>110</v>
      </c>
      <c r="K457" s="111">
        <f t="shared" si="33"/>
        <v>0.54</v>
      </c>
      <c r="L457" s="115">
        <f>'[5]存货（  ）抽查盘点表'!Z498</f>
        <v>59.4</v>
      </c>
      <c r="M457" s="116">
        <f t="shared" si="34"/>
        <v>-534.6</v>
      </c>
      <c r="N457" s="117">
        <f t="shared" si="35"/>
        <v>-0.9</v>
      </c>
      <c r="O457" s="118"/>
    </row>
    <row r="458" s="105" customFormat="1" ht="16.5" customHeight="1" spans="1:15">
      <c r="A458" s="108">
        <f>'[5]存货（  ）抽查盘点表'!A499</f>
        <v>494</v>
      </c>
      <c r="B458" s="109" t="str">
        <f>'[5]存货（  ）抽查盘点表'!B499</f>
        <v>0906040008</v>
      </c>
      <c r="C458" s="108" t="str">
        <f>'[5]存货（  ）抽查盘点表'!D499</f>
        <v>PEX内外接头</v>
      </c>
      <c r="D458" s="110" t="str">
        <f>'[5]存货（  ）抽查盘点表'!E499</f>
        <v>澳标3/4</v>
      </c>
      <c r="E458" s="108"/>
      <c r="F458" s="108" t="str">
        <f>'[5]存货（  ）抽查盘点表'!G499</f>
        <v>个</v>
      </c>
      <c r="G458" s="111">
        <f>'[5]存货（  ）抽查盘点表'!I499</f>
        <v>120</v>
      </c>
      <c r="H458" s="111">
        <f t="shared" si="32"/>
        <v>10.79</v>
      </c>
      <c r="I458" s="111">
        <f>'[5]存货（  ）抽查盘点表'!J499</f>
        <v>1294.8</v>
      </c>
      <c r="J458" s="115">
        <f>'[5]存货（  ）抽查盘点表'!O499</f>
        <v>120</v>
      </c>
      <c r="K458" s="111">
        <f t="shared" si="33"/>
        <v>1.079</v>
      </c>
      <c r="L458" s="115">
        <f>'[5]存货（  ）抽查盘点表'!Z499</f>
        <v>129.48</v>
      </c>
      <c r="M458" s="116">
        <f t="shared" si="34"/>
        <v>-1165.32</v>
      </c>
      <c r="N458" s="117">
        <f t="shared" si="35"/>
        <v>-0.9</v>
      </c>
      <c r="O458" s="118"/>
    </row>
    <row r="459" s="105" customFormat="1" ht="16.5" customHeight="1" spans="1:15">
      <c r="A459" s="108">
        <f>'[5]存货（  ）抽查盘点表'!A500</f>
        <v>495</v>
      </c>
      <c r="B459" s="109" t="str">
        <f>'[5]存货（  ）抽查盘点表'!B500</f>
        <v>0906040009</v>
      </c>
      <c r="C459" s="108" t="str">
        <f>'[5]存货（  ）抽查盘点表'!D500</f>
        <v>PEX双内弯头</v>
      </c>
      <c r="D459" s="110" t="str">
        <f>'[5]存货（  ）抽查盘点表'!E500</f>
        <v>澳标3/4</v>
      </c>
      <c r="E459" s="108"/>
      <c r="F459" s="108" t="str">
        <f>'[5]存货（  ）抽查盘点表'!G500</f>
        <v>个</v>
      </c>
      <c r="G459" s="111">
        <f>'[5]存货（  ）抽查盘点表'!I500</f>
        <v>89</v>
      </c>
      <c r="H459" s="111">
        <f t="shared" si="32"/>
        <v>17.02</v>
      </c>
      <c r="I459" s="111">
        <f>'[5]存货（  ）抽查盘点表'!J500</f>
        <v>1514.78</v>
      </c>
      <c r="J459" s="115">
        <f>'[5]存货（  ）抽查盘点表'!O500</f>
        <v>89</v>
      </c>
      <c r="K459" s="111">
        <f t="shared" si="33"/>
        <v>1.702</v>
      </c>
      <c r="L459" s="115">
        <f>'[5]存货（  ）抽查盘点表'!Z500</f>
        <v>151.478</v>
      </c>
      <c r="M459" s="116">
        <f t="shared" si="34"/>
        <v>-1363.302</v>
      </c>
      <c r="N459" s="117">
        <f t="shared" si="35"/>
        <v>-0.9</v>
      </c>
      <c r="O459" s="118"/>
    </row>
    <row r="460" s="105" customFormat="1" ht="16.5" customHeight="1" spans="1:15">
      <c r="A460" s="108">
        <f>'[5]存货（  ）抽查盘点表'!A501</f>
        <v>496</v>
      </c>
      <c r="B460" s="109" t="str">
        <f>'[5]存货（  ）抽查盘点表'!B501</f>
        <v>0906040010</v>
      </c>
      <c r="C460" s="108" t="str">
        <f>'[5]存货（  ）抽查盘点表'!D501</f>
        <v>PEX外牙弯头</v>
      </c>
      <c r="D460" s="110" t="str">
        <f>'[5]存货（  ）抽查盘点表'!E501</f>
        <v>澳标16*1/2</v>
      </c>
      <c r="E460" s="108"/>
      <c r="F460" s="108" t="str">
        <f>'[5]存货（  ）抽查盘点表'!G501</f>
        <v>个</v>
      </c>
      <c r="G460" s="111">
        <f>'[5]存货（  ）抽查盘点表'!I501</f>
        <v>8</v>
      </c>
      <c r="H460" s="111">
        <f t="shared" si="32"/>
        <v>20.87625</v>
      </c>
      <c r="I460" s="111">
        <f>'[5]存货（  ）抽查盘点表'!J501</f>
        <v>167.01</v>
      </c>
      <c r="J460" s="115">
        <f>'[5]存货（  ）抽查盘点表'!O501</f>
        <v>8</v>
      </c>
      <c r="K460" s="111">
        <f t="shared" si="33"/>
        <v>2.087625</v>
      </c>
      <c r="L460" s="115">
        <f>'[5]存货（  ）抽查盘点表'!Z501</f>
        <v>16.701</v>
      </c>
      <c r="M460" s="116">
        <f t="shared" si="34"/>
        <v>-150.309</v>
      </c>
      <c r="N460" s="117">
        <f t="shared" si="35"/>
        <v>-0.9</v>
      </c>
      <c r="O460" s="118"/>
    </row>
    <row r="461" s="105" customFormat="1" ht="16.5" customHeight="1" spans="1:15">
      <c r="A461" s="108">
        <f>'[5]存货（  ）抽查盘点表'!A502</f>
        <v>497</v>
      </c>
      <c r="B461" s="109" t="str">
        <f>'[5]存货（  ）抽查盘点表'!B502</f>
        <v>0906040011</v>
      </c>
      <c r="C461" s="108" t="str">
        <f>'[5]存货（  ）抽查盘点表'!D502</f>
        <v>PEX外牙弯头</v>
      </c>
      <c r="D461" s="110" t="str">
        <f>'[5]存货（  ）抽查盘点表'!E502</f>
        <v>澳标20*3/4</v>
      </c>
      <c r="E461" s="108"/>
      <c r="F461" s="108" t="str">
        <f>'[5]存货（  ）抽查盘点表'!G502</f>
        <v>个</v>
      </c>
      <c r="G461" s="111">
        <f>'[5]存货（  ）抽查盘点表'!I502</f>
        <v>96</v>
      </c>
      <c r="H461" s="111">
        <f t="shared" si="32"/>
        <v>37.5384375</v>
      </c>
      <c r="I461" s="111">
        <f>'[5]存货（  ）抽查盘点表'!J502</f>
        <v>3603.69</v>
      </c>
      <c r="J461" s="115">
        <f>'[5]存货（  ）抽查盘点表'!O502</f>
        <v>42</v>
      </c>
      <c r="K461" s="111">
        <f t="shared" si="33"/>
        <v>3.7538438</v>
      </c>
      <c r="L461" s="115">
        <f>'[5]存货（  ）抽查盘点表'!Z502</f>
        <v>157.6614396</v>
      </c>
      <c r="M461" s="116">
        <f t="shared" si="34"/>
        <v>-3446.0285604</v>
      </c>
      <c r="N461" s="117">
        <f t="shared" si="35"/>
        <v>-0.956249999417264</v>
      </c>
      <c r="O461" s="118"/>
    </row>
    <row r="462" s="105" customFormat="1" ht="16.5" customHeight="1" spans="1:15">
      <c r="A462" s="108">
        <f>'[5]存货（  ）抽查盘点表'!A503</f>
        <v>498</v>
      </c>
      <c r="B462" s="109" t="str">
        <f>'[5]存货（  ）抽查盘点表'!B503</f>
        <v>0906040012</v>
      </c>
      <c r="C462" s="108" t="str">
        <f>'[5]存货（  ）抽查盘点表'!D503</f>
        <v>PEX内外弯头</v>
      </c>
      <c r="D462" s="110" t="str">
        <f>'[5]存货（  ）抽查盘点表'!E503</f>
        <v>澳标1/2</v>
      </c>
      <c r="E462" s="108"/>
      <c r="F462" s="108" t="str">
        <f>'[5]存货（  ）抽查盘点表'!G503</f>
        <v>个</v>
      </c>
      <c r="G462" s="111">
        <f>'[5]存货（  ）抽查盘点表'!I503</f>
        <v>63</v>
      </c>
      <c r="H462" s="111">
        <f t="shared" si="32"/>
        <v>9.96</v>
      </c>
      <c r="I462" s="111">
        <f>'[5]存货（  ）抽查盘点表'!J503</f>
        <v>627.48</v>
      </c>
      <c r="J462" s="115">
        <f>'[5]存货（  ）抽查盘点表'!O503</f>
        <v>57</v>
      </c>
      <c r="K462" s="111">
        <f t="shared" si="33"/>
        <v>0.996</v>
      </c>
      <c r="L462" s="115">
        <f>'[5]存货（  ）抽查盘点表'!Z503</f>
        <v>56.772</v>
      </c>
      <c r="M462" s="116">
        <f t="shared" si="34"/>
        <v>-570.708</v>
      </c>
      <c r="N462" s="117">
        <f t="shared" si="35"/>
        <v>-0.909523809523809</v>
      </c>
      <c r="O462" s="118"/>
    </row>
    <row r="463" s="105" customFormat="1" ht="16.5" customHeight="1" spans="1:15">
      <c r="A463" s="108">
        <f>'[5]存货（  ）抽查盘点表'!A504</f>
        <v>499</v>
      </c>
      <c r="B463" s="109" t="str">
        <f>'[5]存货（  ）抽查盘点表'!B504</f>
        <v>0906040013</v>
      </c>
      <c r="C463" s="108" t="str">
        <f>'[5]存货（  ）抽查盘点表'!D504</f>
        <v>PEX弯头</v>
      </c>
      <c r="D463" s="110" t="str">
        <f>'[5]存货（  ）抽查盘点表'!E504</f>
        <v>澳标20</v>
      </c>
      <c r="E463" s="108"/>
      <c r="F463" s="108" t="str">
        <f>'[5]存货（  ）抽查盘点表'!G504</f>
        <v>个</v>
      </c>
      <c r="G463" s="111">
        <f>'[5]存货（  ）抽查盘点表'!I504</f>
        <v>6</v>
      </c>
      <c r="H463" s="111">
        <f t="shared" si="32"/>
        <v>24.025</v>
      </c>
      <c r="I463" s="111">
        <f>'[5]存货（  ）抽查盘点表'!J504</f>
        <v>144.15</v>
      </c>
      <c r="J463" s="115">
        <f>'[5]存货（  ）抽查盘点表'!O504</f>
        <v>6</v>
      </c>
      <c r="K463" s="111">
        <f t="shared" si="33"/>
        <v>2.4025</v>
      </c>
      <c r="L463" s="115">
        <f>'[5]存货（  ）抽查盘点表'!Z504</f>
        <v>14.415</v>
      </c>
      <c r="M463" s="116">
        <f t="shared" si="34"/>
        <v>-129.735</v>
      </c>
      <c r="N463" s="117">
        <f t="shared" si="35"/>
        <v>-0.9</v>
      </c>
      <c r="O463" s="118"/>
    </row>
    <row r="464" s="105" customFormat="1" ht="16.5" customHeight="1" spans="1:15">
      <c r="A464" s="108">
        <f>'[5]存货（  ）抽查盘点表'!A505</f>
        <v>500</v>
      </c>
      <c r="B464" s="109" t="str">
        <f>'[5]存货（  ）抽查盘点表'!B505</f>
        <v>0906040014</v>
      </c>
      <c r="C464" s="108" t="str">
        <f>'[5]存货（  ）抽查盘点表'!D505</f>
        <v>PEX弯头</v>
      </c>
      <c r="D464" s="110" t="str">
        <f>'[5]存货（  ）抽查盘点表'!E505</f>
        <v>澳标16</v>
      </c>
      <c r="E464" s="108"/>
      <c r="F464" s="108" t="str">
        <f>'[5]存货（  ）抽查盘点表'!G505</f>
        <v>个</v>
      </c>
      <c r="G464" s="111">
        <f>'[5]存货（  ）抽查盘点表'!I505</f>
        <v>46</v>
      </c>
      <c r="H464" s="111">
        <f t="shared" si="32"/>
        <v>17.8763043478261</v>
      </c>
      <c r="I464" s="111">
        <f>'[5]存货（  ）抽查盘点表'!J505</f>
        <v>822.31</v>
      </c>
      <c r="J464" s="115">
        <f>'[5]存货（  ）抽查盘点表'!O505</f>
        <v>46</v>
      </c>
      <c r="K464" s="111">
        <f t="shared" si="33"/>
        <v>1.7876304</v>
      </c>
      <c r="L464" s="115">
        <f>'[5]存货（  ）抽查盘点表'!Z505</f>
        <v>82.2309984</v>
      </c>
      <c r="M464" s="116">
        <f t="shared" si="34"/>
        <v>-740.0790016</v>
      </c>
      <c r="N464" s="117">
        <f t="shared" si="35"/>
        <v>-0.900000001945738</v>
      </c>
      <c r="O464" s="118"/>
    </row>
    <row r="465" s="105" customFormat="1" ht="16.5" customHeight="1" spans="1:15">
      <c r="A465" s="108">
        <f>'[5]存货（  ）抽查盘点表'!A506</f>
        <v>501</v>
      </c>
      <c r="B465" s="109" t="str">
        <f>'[5]存货（  ）抽查盘点表'!B506</f>
        <v>0906040015</v>
      </c>
      <c r="C465" s="108" t="str">
        <f>'[5]存货（  ）抽查盘点表'!D506</f>
        <v>PEX铜内外弯头-头配帽</v>
      </c>
      <c r="D465" s="110" t="str">
        <f>'[5]存货（  ）抽查盘点表'!E506</f>
        <v>澳标3/4</v>
      </c>
      <c r="E465" s="108"/>
      <c r="F465" s="108" t="str">
        <f>'[5]存货（  ）抽查盘点表'!G506</f>
        <v>个</v>
      </c>
      <c r="G465" s="111">
        <f>'[5]存货（  ）抽查盘点表'!I506</f>
        <v>76</v>
      </c>
      <c r="H465" s="111">
        <f t="shared" si="32"/>
        <v>14.94</v>
      </c>
      <c r="I465" s="111">
        <f>'[5]存货（  ）抽查盘点表'!J506</f>
        <v>1135.44</v>
      </c>
      <c r="J465" s="115">
        <f>'[5]存货（  ）抽查盘点表'!O506</f>
        <v>76</v>
      </c>
      <c r="K465" s="111">
        <f t="shared" si="33"/>
        <v>1.494</v>
      </c>
      <c r="L465" s="115">
        <f>'[5]存货（  ）抽查盘点表'!Z506</f>
        <v>113.544</v>
      </c>
      <c r="M465" s="116">
        <f t="shared" si="34"/>
        <v>-1021.896</v>
      </c>
      <c r="N465" s="117">
        <f t="shared" si="35"/>
        <v>-0.9</v>
      </c>
      <c r="O465" s="118"/>
    </row>
    <row r="466" s="105" customFormat="1" ht="16.5" customHeight="1" spans="1:15">
      <c r="A466" s="108">
        <f>'[5]存货（  ）抽查盘点表'!A507</f>
        <v>502</v>
      </c>
      <c r="B466" s="109" t="str">
        <f>'[5]存货（  ）抽查盘点表'!B507</f>
        <v>0906040017</v>
      </c>
      <c r="C466" s="108" t="str">
        <f>'[5]存货（  ）抽查盘点表'!D507</f>
        <v>PEX三通</v>
      </c>
      <c r="D466" s="110" t="str">
        <f>'[5]存货（  ）抽查盘点表'!E507</f>
        <v>澳标20*16*20</v>
      </c>
      <c r="E466" s="108"/>
      <c r="F466" s="108" t="str">
        <f>'[5]存货（  ）抽查盘点表'!G507</f>
        <v>个</v>
      </c>
      <c r="G466" s="111">
        <f>'[5]存货（  ）抽查盘点表'!I507</f>
        <v>14</v>
      </c>
      <c r="H466" s="111">
        <f t="shared" si="32"/>
        <v>39.7735714285714</v>
      </c>
      <c r="I466" s="111">
        <f>'[5]存货（  ）抽查盘点表'!J507</f>
        <v>556.83</v>
      </c>
      <c r="J466" s="115">
        <f>'[5]存货（  ）抽查盘点表'!O507</f>
        <v>14</v>
      </c>
      <c r="K466" s="111">
        <f t="shared" si="33"/>
        <v>3.9773571</v>
      </c>
      <c r="L466" s="115">
        <f>'[5]存货（  ）抽查盘点表'!Z507</f>
        <v>55.6829994</v>
      </c>
      <c r="M466" s="116">
        <f t="shared" si="34"/>
        <v>-501.1470006</v>
      </c>
      <c r="N466" s="117">
        <f t="shared" si="35"/>
        <v>-0.900000001077528</v>
      </c>
      <c r="O466" s="118"/>
    </row>
    <row r="467" s="105" customFormat="1" ht="16.5" customHeight="1" spans="1:15">
      <c r="A467" s="108">
        <f>'[5]存货（  ）抽查盘点表'!A508</f>
        <v>503</v>
      </c>
      <c r="B467" s="109" t="str">
        <f>'[5]存货（  ）抽查盘点表'!B508</f>
        <v>0906040019</v>
      </c>
      <c r="C467" s="108" t="str">
        <f>'[5]存货（  ）抽查盘点表'!D508</f>
        <v>PEX三通</v>
      </c>
      <c r="D467" s="110" t="str">
        <f>'[5]存货（  ）抽查盘点表'!E508</f>
        <v>澳标16</v>
      </c>
      <c r="E467" s="108"/>
      <c r="F467" s="108" t="str">
        <f>'[5]存货（  ）抽查盘点表'!G508</f>
        <v>个</v>
      </c>
      <c r="G467" s="111">
        <f>'[5]存货（  ）抽查盘点表'!I508</f>
        <v>12</v>
      </c>
      <c r="H467" s="111">
        <f t="shared" si="32"/>
        <v>19.18</v>
      </c>
      <c r="I467" s="111">
        <f>'[5]存货（  ）抽查盘点表'!J508</f>
        <v>230.16</v>
      </c>
      <c r="J467" s="115">
        <f>'[5]存货（  ）抽查盘点表'!O508</f>
        <v>12</v>
      </c>
      <c r="K467" s="111">
        <f t="shared" si="33"/>
        <v>1.918</v>
      </c>
      <c r="L467" s="115">
        <f>'[5]存货（  ）抽查盘点表'!Z508</f>
        <v>23.016</v>
      </c>
      <c r="M467" s="116">
        <f t="shared" si="34"/>
        <v>-207.144</v>
      </c>
      <c r="N467" s="117">
        <f t="shared" si="35"/>
        <v>-0.9</v>
      </c>
      <c r="O467" s="118"/>
    </row>
    <row r="468" s="105" customFormat="1" ht="16.5" customHeight="1" spans="1:15">
      <c r="A468" s="108">
        <f>'[5]存货（  ）抽查盘点表'!A509</f>
        <v>504</v>
      </c>
      <c r="B468" s="109" t="str">
        <f>'[5]存货（  ）抽查盘点表'!B509</f>
        <v>0906040020</v>
      </c>
      <c r="C468" s="108" t="str">
        <f>'[5]存货（  ）抽查盘点表'!D509</f>
        <v>PEX三通</v>
      </c>
      <c r="D468" s="110" t="str">
        <f>'[5]存货（  ）抽查盘点表'!E509</f>
        <v>澳标20*16*16</v>
      </c>
      <c r="E468" s="108"/>
      <c r="F468" s="108" t="str">
        <f>'[5]存货（  ）抽查盘点表'!G509</f>
        <v>个</v>
      </c>
      <c r="G468" s="111">
        <f>'[5]存货（  ）抽查盘点表'!I509</f>
        <v>4</v>
      </c>
      <c r="H468" s="111">
        <f t="shared" si="32"/>
        <v>22.3575</v>
      </c>
      <c r="I468" s="111">
        <f>'[5]存货（  ）抽查盘点表'!J509</f>
        <v>89.43</v>
      </c>
      <c r="J468" s="115">
        <f>'[5]存货（  ）抽查盘点表'!O509</f>
        <v>4</v>
      </c>
      <c r="K468" s="111">
        <f t="shared" si="33"/>
        <v>2.23575</v>
      </c>
      <c r="L468" s="115">
        <f>'[5]存货（  ）抽查盘点表'!Z509</f>
        <v>8.943</v>
      </c>
      <c r="M468" s="116">
        <f t="shared" si="34"/>
        <v>-80.487</v>
      </c>
      <c r="N468" s="117">
        <f t="shared" si="35"/>
        <v>-0.9</v>
      </c>
      <c r="O468" s="118"/>
    </row>
    <row r="469" s="105" customFormat="1" ht="16.5" customHeight="1" spans="1:15">
      <c r="A469" s="108">
        <f>'[5]存货（  ）抽查盘点表'!A510</f>
        <v>505</v>
      </c>
      <c r="B469" s="109" t="str">
        <f>'[5]存货（  ）抽查盘点表'!B510</f>
        <v>0906040021</v>
      </c>
      <c r="C469" s="108" t="str">
        <f>'[5]存货（  ）抽查盘点表'!D510</f>
        <v>PEX挤压套筒</v>
      </c>
      <c r="D469" s="110" t="str">
        <f>'[5]存货（  ）抽查盘点表'!E510</f>
        <v>澳标16</v>
      </c>
      <c r="E469" s="108"/>
      <c r="F469" s="108" t="str">
        <f>'[5]存货（  ）抽查盘点表'!G510</f>
        <v>个</v>
      </c>
      <c r="G469" s="111">
        <f>'[5]存货（  ）抽查盘点表'!I510</f>
        <v>124</v>
      </c>
      <c r="H469" s="111">
        <f t="shared" si="32"/>
        <v>3.15</v>
      </c>
      <c r="I469" s="111">
        <f>'[5]存货（  ）抽查盘点表'!J510</f>
        <v>390.6</v>
      </c>
      <c r="J469" s="115">
        <f>'[5]存货（  ）抽查盘点表'!O510</f>
        <v>124</v>
      </c>
      <c r="K469" s="111">
        <f t="shared" si="33"/>
        <v>0.315</v>
      </c>
      <c r="L469" s="115">
        <f>'[5]存货（  ）抽查盘点表'!Z510</f>
        <v>39.06</v>
      </c>
      <c r="M469" s="116">
        <f t="shared" si="34"/>
        <v>-351.54</v>
      </c>
      <c r="N469" s="117">
        <f t="shared" si="35"/>
        <v>-0.9</v>
      </c>
      <c r="O469" s="118"/>
    </row>
    <row r="470" s="105" customFormat="1" ht="16.5" customHeight="1" spans="1:15">
      <c r="A470" s="108">
        <f>'[5]存货（  ）抽查盘点表'!A511</f>
        <v>506</v>
      </c>
      <c r="B470" s="109" t="str">
        <f>'[5]存货（  ）抽查盘点表'!B511</f>
        <v>0906040023</v>
      </c>
      <c r="C470" s="108" t="str">
        <f>'[5]存货（  ）抽查盘点表'!D511</f>
        <v>PEX活接</v>
      </c>
      <c r="D470" s="110" t="str">
        <f>'[5]存货（  ）抽查盘点表'!E511</f>
        <v>澳标20</v>
      </c>
      <c r="E470" s="108"/>
      <c r="F470" s="108" t="str">
        <f>'[5]存货（  ）抽查盘点表'!G511</f>
        <v>个</v>
      </c>
      <c r="G470" s="111">
        <f>'[5]存货（  ）抽查盘点表'!I511</f>
        <v>8</v>
      </c>
      <c r="H470" s="111">
        <f t="shared" si="32"/>
        <v>18.1025</v>
      </c>
      <c r="I470" s="111">
        <f>'[5]存货（  ）抽查盘点表'!J511</f>
        <v>144.82</v>
      </c>
      <c r="J470" s="115">
        <f>'[5]存货（  ）抽查盘点表'!O511</f>
        <v>0</v>
      </c>
      <c r="K470" s="111">
        <f t="shared" si="33"/>
        <v>0</v>
      </c>
      <c r="L470" s="115">
        <f>'[5]存货（  ）抽查盘点表'!Z511</f>
        <v>0</v>
      </c>
      <c r="M470" s="116">
        <f t="shared" si="34"/>
        <v>-144.82</v>
      </c>
      <c r="N470" s="117">
        <f t="shared" si="35"/>
        <v>-1</v>
      </c>
      <c r="O470" s="118"/>
    </row>
    <row r="471" s="105" customFormat="1" ht="16.5" customHeight="1" spans="1:15">
      <c r="A471" s="108">
        <f>'[5]存货（  ）抽查盘点表'!A512</f>
        <v>507</v>
      </c>
      <c r="B471" s="109" t="str">
        <f>'[5]存货（  ）抽查盘点表'!B512</f>
        <v>0906040024</v>
      </c>
      <c r="C471" s="108" t="str">
        <f>'[5]存货（  ）抽查盘点表'!D512</f>
        <v>PEX活接</v>
      </c>
      <c r="D471" s="110" t="str">
        <f>'[5]存货（  ）抽查盘点表'!E512</f>
        <v>澳标20*16</v>
      </c>
      <c r="E471" s="108"/>
      <c r="F471" s="108" t="str">
        <f>'[5]存货（  ）抽查盘点表'!G512</f>
        <v>个</v>
      </c>
      <c r="G471" s="111">
        <f>'[5]存货（  ）抽查盘点表'!I512</f>
        <v>19</v>
      </c>
      <c r="H471" s="111">
        <f t="shared" si="32"/>
        <v>14.5447368421053</v>
      </c>
      <c r="I471" s="111">
        <f>'[5]存货（  ）抽查盘点表'!J512</f>
        <v>276.35</v>
      </c>
      <c r="J471" s="115">
        <f>'[5]存货（  ）抽查盘点表'!O512</f>
        <v>19</v>
      </c>
      <c r="K471" s="111">
        <f t="shared" si="33"/>
        <v>1.4544737</v>
      </c>
      <c r="L471" s="115">
        <f>'[5]存货（  ）抽查盘点表'!Z512</f>
        <v>27.6350003</v>
      </c>
      <c r="M471" s="116">
        <f t="shared" si="34"/>
        <v>-248.7149997</v>
      </c>
      <c r="N471" s="117">
        <f t="shared" si="35"/>
        <v>-0.89999999891442</v>
      </c>
      <c r="O471" s="118"/>
    </row>
    <row r="472" s="105" customFormat="1" ht="16.5" customHeight="1" spans="1:15">
      <c r="A472" s="108">
        <f>'[5]存货（  ）抽查盘点表'!A513</f>
        <v>508</v>
      </c>
      <c r="B472" s="109" t="str">
        <f>'[5]存货（  ）抽查盘点表'!B513</f>
        <v>0906040028</v>
      </c>
      <c r="C472" s="108" t="str">
        <f>'[5]存货（  ）抽查盘点表'!D513</f>
        <v>PEX外牙弯头</v>
      </c>
      <c r="D472" s="110" t="str">
        <f>'[5]存货（  ）抽查盘点表'!E513</f>
        <v>澳标20*1/2</v>
      </c>
      <c r="E472" s="108"/>
      <c r="F472" s="108" t="str">
        <f>'[5]存货（  ）抽查盘点表'!G513</f>
        <v>个</v>
      </c>
      <c r="G472" s="111">
        <f>'[5]存货（  ）抽查盘点表'!I513</f>
        <v>4</v>
      </c>
      <c r="H472" s="111">
        <f t="shared" si="32"/>
        <v>31.9625</v>
      </c>
      <c r="I472" s="111">
        <f>'[5]存货（  ）抽查盘点表'!J513</f>
        <v>127.85</v>
      </c>
      <c r="J472" s="115">
        <f>'[5]存货（  ）抽查盘点表'!O513</f>
        <v>0</v>
      </c>
      <c r="K472" s="111">
        <f t="shared" si="33"/>
        <v>0</v>
      </c>
      <c r="L472" s="115">
        <f>'[5]存货（  ）抽查盘点表'!Z513</f>
        <v>0</v>
      </c>
      <c r="M472" s="116">
        <f t="shared" si="34"/>
        <v>-127.85</v>
      </c>
      <c r="N472" s="117">
        <f t="shared" si="35"/>
        <v>-1</v>
      </c>
      <c r="O472" s="118"/>
    </row>
    <row r="473" s="105" customFormat="1" ht="16.5" customHeight="1" spans="1:15">
      <c r="A473" s="108">
        <f>'[5]存货（  ）抽查盘点表'!A514</f>
        <v>509</v>
      </c>
      <c r="B473" s="109" t="str">
        <f>'[5]存货（  ）抽查盘点表'!B514</f>
        <v>0906040030</v>
      </c>
      <c r="C473" s="108" t="str">
        <f>'[5]存货（  ）抽查盘点表'!D514</f>
        <v>PEX活接</v>
      </c>
      <c r="D473" s="110" t="str">
        <f>'[5]存货（  ）抽查盘点表'!E514</f>
        <v>澳标20*3/4</v>
      </c>
      <c r="E473" s="108"/>
      <c r="F473" s="108" t="str">
        <f>'[5]存货（  ）抽查盘点表'!G514</f>
        <v>个</v>
      </c>
      <c r="G473" s="111">
        <f>'[5]存货（  ）抽查盘点表'!I514</f>
        <v>49</v>
      </c>
      <c r="H473" s="111">
        <f t="shared" si="32"/>
        <v>20</v>
      </c>
      <c r="I473" s="111">
        <f>'[5]存货（  ）抽查盘点表'!J514</f>
        <v>980</v>
      </c>
      <c r="J473" s="115">
        <f>'[5]存货（  ）抽查盘点表'!O514</f>
        <v>49</v>
      </c>
      <c r="K473" s="111">
        <f t="shared" si="33"/>
        <v>2</v>
      </c>
      <c r="L473" s="115">
        <f>'[5]存货（  ）抽查盘点表'!Z514</f>
        <v>98</v>
      </c>
      <c r="M473" s="116">
        <f t="shared" si="34"/>
        <v>-882</v>
      </c>
      <c r="N473" s="117">
        <f t="shared" si="35"/>
        <v>-0.9</v>
      </c>
      <c r="O473" s="118"/>
    </row>
    <row r="474" s="105" customFormat="1" ht="16.5" customHeight="1" spans="1:15">
      <c r="A474" s="108">
        <f>'[5]存货（  ）抽查盘点表'!A515</f>
        <v>510</v>
      </c>
      <c r="B474" s="109" t="str">
        <f>'[5]存货（  ）抽查盘点表'!B515</f>
        <v>0906040031</v>
      </c>
      <c r="C474" s="108" t="str">
        <f>'[5]存货（  ）抽查盘点表'!D515</f>
        <v>PEX活接</v>
      </c>
      <c r="D474" s="110" t="str">
        <f>'[5]存货（  ）抽查盘点表'!E515</f>
        <v>澳标20*1/2</v>
      </c>
      <c r="E474" s="108"/>
      <c r="F474" s="108" t="str">
        <f>'[5]存货（  ）抽查盘点表'!G515</f>
        <v>个</v>
      </c>
      <c r="G474" s="111">
        <f>'[5]存货（  ）抽查盘点表'!I515</f>
        <v>4</v>
      </c>
      <c r="H474" s="111">
        <f t="shared" si="32"/>
        <v>23.75</v>
      </c>
      <c r="I474" s="111">
        <f>'[5]存货（  ）抽查盘点表'!J515</f>
        <v>95</v>
      </c>
      <c r="J474" s="115">
        <f>'[5]存货（  ）抽查盘点表'!O515</f>
        <v>4</v>
      </c>
      <c r="K474" s="111">
        <f t="shared" si="33"/>
        <v>2.375</v>
      </c>
      <c r="L474" s="115">
        <f>'[5]存货（  ）抽查盘点表'!Z515</f>
        <v>9.5</v>
      </c>
      <c r="M474" s="116">
        <f t="shared" si="34"/>
        <v>-85.5</v>
      </c>
      <c r="N474" s="117">
        <f t="shared" si="35"/>
        <v>-0.9</v>
      </c>
      <c r="O474" s="118"/>
    </row>
    <row r="475" s="105" customFormat="1" ht="16.5" customHeight="1" spans="1:15">
      <c r="A475" s="108">
        <f>'[5]存货（  ）抽查盘点表'!A516</f>
        <v>511</v>
      </c>
      <c r="B475" s="109" t="str">
        <f>'[5]存货（  ）抽查盘点表'!B516</f>
        <v>0906040033</v>
      </c>
      <c r="C475" s="108" t="str">
        <f>'[5]存货（  ）抽查盘点表'!D516</f>
        <v>PEX限压阀</v>
      </c>
      <c r="D475" s="110" t="str">
        <f>'[5]存货（  ）抽查盘点表'!E516</f>
        <v>澳标3/4</v>
      </c>
      <c r="E475" s="108"/>
      <c r="F475" s="108" t="str">
        <f>'[5]存货（  ）抽查盘点表'!G516</f>
        <v>件</v>
      </c>
      <c r="G475" s="111">
        <f>'[5]存货（  ）抽查盘点表'!I516</f>
        <v>80</v>
      </c>
      <c r="H475" s="111">
        <f t="shared" si="32"/>
        <v>45.98</v>
      </c>
      <c r="I475" s="111">
        <f>'[5]存货（  ）抽查盘点表'!J516</f>
        <v>3678.4</v>
      </c>
      <c r="J475" s="115">
        <f>'[5]存货（  ）抽查盘点表'!O516</f>
        <v>77</v>
      </c>
      <c r="K475" s="111">
        <f t="shared" si="33"/>
        <v>4.598</v>
      </c>
      <c r="L475" s="115">
        <f>'[5]存货（  ）抽查盘点表'!Z516</f>
        <v>354.046</v>
      </c>
      <c r="M475" s="116">
        <f t="shared" si="34"/>
        <v>-3324.354</v>
      </c>
      <c r="N475" s="117">
        <f t="shared" si="35"/>
        <v>-0.90375</v>
      </c>
      <c r="O475" s="118"/>
    </row>
    <row r="476" s="105" customFormat="1" ht="16.5" customHeight="1" spans="1:15">
      <c r="A476" s="108">
        <f>'[5]存货（  ）抽查盘点表'!A517</f>
        <v>512</v>
      </c>
      <c r="B476" s="109" t="str">
        <f>'[5]存货（  ）抽查盘点表'!B517</f>
        <v>0906040035</v>
      </c>
      <c r="C476" s="108" t="str">
        <f>'[5]存货（  ）抽查盘点表'!D517</f>
        <v>PEX卡压式套筒</v>
      </c>
      <c r="D476" s="110" t="str">
        <f>'[5]存货（  ）抽查盘点表'!E517</f>
        <v>澳标16mm</v>
      </c>
      <c r="E476" s="108"/>
      <c r="F476" s="108" t="str">
        <f>'[5]存货（  ）抽查盘点表'!G517</f>
        <v>件</v>
      </c>
      <c r="G476" s="111">
        <f>'[5]存货（  ）抽查盘点表'!I517</f>
        <v>28</v>
      </c>
      <c r="H476" s="111">
        <f t="shared" si="32"/>
        <v>18</v>
      </c>
      <c r="I476" s="111">
        <f>'[5]存货（  ）抽查盘点表'!J517</f>
        <v>504</v>
      </c>
      <c r="J476" s="115">
        <f>'[5]存货（  ）抽查盘点表'!O517</f>
        <v>28</v>
      </c>
      <c r="K476" s="111">
        <f t="shared" si="33"/>
        <v>1.8</v>
      </c>
      <c r="L476" s="115">
        <f>'[5]存货（  ）抽查盘点表'!Z517</f>
        <v>50.4</v>
      </c>
      <c r="M476" s="116">
        <f t="shared" si="34"/>
        <v>-453.6</v>
      </c>
      <c r="N476" s="117">
        <f t="shared" si="35"/>
        <v>-0.9</v>
      </c>
      <c r="O476" s="118"/>
    </row>
    <row r="477" s="105" customFormat="1" ht="16.5" customHeight="1" spans="1:15">
      <c r="A477" s="108">
        <f>'[5]存货（  ）抽查盘点表'!A518</f>
        <v>513</v>
      </c>
      <c r="B477" s="109" t="str">
        <f>'[5]存货（  ）抽查盘点表'!B518</f>
        <v>0906040036</v>
      </c>
      <c r="C477" s="108" t="str">
        <f>'[5]存货（  ）抽查盘点表'!D518</f>
        <v>PEX卡压式套筒</v>
      </c>
      <c r="D477" s="110" t="str">
        <f>'[5]存货（  ）抽查盘点表'!E518</f>
        <v>澳标20mm</v>
      </c>
      <c r="E477" s="108"/>
      <c r="F477" s="108" t="str">
        <f>'[5]存货（  ）抽查盘点表'!G518</f>
        <v>件</v>
      </c>
      <c r="G477" s="111">
        <f>'[5]存货（  ）抽查盘点表'!I518</f>
        <v>112</v>
      </c>
      <c r="H477" s="111">
        <f t="shared" ref="H477:H540" si="36">IF(G477=0,0,I477/G477)</f>
        <v>22</v>
      </c>
      <c r="I477" s="111">
        <f>'[5]存货（  ）抽查盘点表'!J518</f>
        <v>2464</v>
      </c>
      <c r="J477" s="115">
        <f>'[5]存货（  ）抽查盘点表'!O518</f>
        <v>112</v>
      </c>
      <c r="K477" s="111">
        <f t="shared" ref="K477:K540" si="37">IF(J477=0,0,L477/J477)</f>
        <v>2.2</v>
      </c>
      <c r="L477" s="115">
        <f>'[5]存货（  ）抽查盘点表'!Z518</f>
        <v>246.4</v>
      </c>
      <c r="M477" s="116">
        <f t="shared" ref="M477:M540" si="38">IF(L477="","",L477-I477)</f>
        <v>-2217.6</v>
      </c>
      <c r="N477" s="117">
        <f t="shared" ref="N477:N540" si="39">IF(ISERR(M477/I477),"",M477/I477)</f>
        <v>-0.9</v>
      </c>
      <c r="O477" s="118"/>
    </row>
    <row r="478" s="105" customFormat="1" ht="16.5" customHeight="1" spans="1:15">
      <c r="A478" s="108">
        <f>'[5]存货（  ）抽查盘点表'!A519</f>
        <v>514</v>
      </c>
      <c r="B478" s="109" t="str">
        <f>'[5]存货（  ）抽查盘点表'!B519</f>
        <v>0906040039</v>
      </c>
      <c r="C478" s="108" t="str">
        <f>'[5]存货（  ）抽查盘点表'!D519</f>
        <v>PEXC弯头</v>
      </c>
      <c r="D478" s="110" t="str">
        <f>'[5]存货（  ）抽查盘点表'!E519</f>
        <v>16</v>
      </c>
      <c r="E478" s="108"/>
      <c r="F478" s="108" t="str">
        <f>'[5]存货（  ）抽查盘点表'!G519</f>
        <v>个</v>
      </c>
      <c r="G478" s="111">
        <f>'[5]存货（  ）抽查盘点表'!I519</f>
        <v>2</v>
      </c>
      <c r="H478" s="111">
        <f t="shared" si="36"/>
        <v>13.25</v>
      </c>
      <c r="I478" s="111">
        <f>'[5]存货（  ）抽查盘点表'!J519</f>
        <v>26.5</v>
      </c>
      <c r="J478" s="115">
        <f>'[5]存货（  ）抽查盘点表'!O519</f>
        <v>2</v>
      </c>
      <c r="K478" s="111">
        <f t="shared" si="37"/>
        <v>1.325</v>
      </c>
      <c r="L478" s="115">
        <f>'[5]存货（  ）抽查盘点表'!Z519</f>
        <v>2.65</v>
      </c>
      <c r="M478" s="116">
        <f t="shared" si="38"/>
        <v>-23.85</v>
      </c>
      <c r="N478" s="117">
        <f t="shared" si="39"/>
        <v>-0.9</v>
      </c>
      <c r="O478" s="118"/>
    </row>
    <row r="479" s="105" customFormat="1" ht="16.5" customHeight="1" spans="1:15">
      <c r="A479" s="108">
        <f>'[5]存货（  ）抽查盘点表'!A520</f>
        <v>515</v>
      </c>
      <c r="B479" s="109" t="str">
        <f>'[5]存货（  ）抽查盘点表'!B520</f>
        <v>0906040040</v>
      </c>
      <c r="C479" s="108" t="str">
        <f>'[5]存货（  ）抽查盘点表'!D520</f>
        <v>PEXC外丝带坐弯头</v>
      </c>
      <c r="D479" s="110" t="str">
        <f>'[5]存货（  ）抽查盘点表'!E520</f>
        <v>16*1/2</v>
      </c>
      <c r="E479" s="108"/>
      <c r="F479" s="108" t="str">
        <f>'[5]存货（  ）抽查盘点表'!G520</f>
        <v>个</v>
      </c>
      <c r="G479" s="111">
        <f>'[5]存货（  ）抽查盘点表'!I520</f>
        <v>3</v>
      </c>
      <c r="H479" s="111">
        <f t="shared" si="36"/>
        <v>98.2</v>
      </c>
      <c r="I479" s="111">
        <f>'[5]存货（  ）抽查盘点表'!J520</f>
        <v>294.6</v>
      </c>
      <c r="J479" s="115">
        <f>'[5]存货（  ）抽查盘点表'!O520</f>
        <v>3</v>
      </c>
      <c r="K479" s="111">
        <f t="shared" si="37"/>
        <v>9.82</v>
      </c>
      <c r="L479" s="115">
        <f>'[5]存货（  ）抽查盘点表'!Z520</f>
        <v>29.46</v>
      </c>
      <c r="M479" s="116">
        <f t="shared" si="38"/>
        <v>-265.14</v>
      </c>
      <c r="N479" s="117">
        <f t="shared" si="39"/>
        <v>-0.9</v>
      </c>
      <c r="O479" s="118"/>
    </row>
    <row r="480" s="105" customFormat="1" ht="16.5" customHeight="1" spans="1:15">
      <c r="A480" s="108">
        <f>'[5]存货（  ）抽查盘点表'!A521</f>
        <v>516</v>
      </c>
      <c r="B480" s="109" t="str">
        <f>'[5]存货（  ）抽查盘点表'!B521</f>
        <v>0906040041</v>
      </c>
      <c r="C480" s="108" t="str">
        <f>'[5]存货（  ）抽查盘点表'!D521</f>
        <v>PEXC外丝弯头</v>
      </c>
      <c r="D480" s="110" t="str">
        <f>'[5]存货（  ）抽查盘点表'!E521</f>
        <v>16*1/2</v>
      </c>
      <c r="E480" s="108"/>
      <c r="F480" s="108" t="str">
        <f>'[5]存货（  ）抽查盘点表'!G521</f>
        <v>个</v>
      </c>
      <c r="G480" s="111">
        <f>'[5]存货（  ）抽查盘点表'!I521</f>
        <v>1</v>
      </c>
      <c r="H480" s="111">
        <f t="shared" si="36"/>
        <v>23.92</v>
      </c>
      <c r="I480" s="111">
        <f>'[5]存货（  ）抽查盘点表'!J521</f>
        <v>23.92</v>
      </c>
      <c r="J480" s="115">
        <f>'[5]存货（  ）抽查盘点表'!O521</f>
        <v>1</v>
      </c>
      <c r="K480" s="111">
        <f t="shared" si="37"/>
        <v>2.392</v>
      </c>
      <c r="L480" s="115">
        <f>'[5]存货（  ）抽查盘点表'!Z521</f>
        <v>2.392</v>
      </c>
      <c r="M480" s="116">
        <f t="shared" si="38"/>
        <v>-21.528</v>
      </c>
      <c r="N480" s="117">
        <f t="shared" si="39"/>
        <v>-0.9</v>
      </c>
      <c r="O480" s="118"/>
    </row>
    <row r="481" s="105" customFormat="1" ht="16.5" customHeight="1" spans="1:15">
      <c r="A481" s="108">
        <f>'[5]存货（  ）抽查盘点表'!A522</f>
        <v>517</v>
      </c>
      <c r="B481" s="109" t="str">
        <f>'[5]存货（  ）抽查盘点表'!B522</f>
        <v>0906040045</v>
      </c>
      <c r="C481" s="108" t="str">
        <f>'[5]存货（  ）抽查盘点表'!D522</f>
        <v>内丝堵头</v>
      </c>
      <c r="D481" s="110" t="str">
        <f>'[5]存货（  ）抽查盘点表'!E522</f>
        <v>1/2</v>
      </c>
      <c r="E481" s="108"/>
      <c r="F481" s="108" t="str">
        <f>'[5]存货（  ）抽查盘点表'!G522</f>
        <v>个</v>
      </c>
      <c r="G481" s="111">
        <f>'[5]存货（  ）抽查盘点表'!I522</f>
        <v>29</v>
      </c>
      <c r="H481" s="111">
        <f t="shared" si="36"/>
        <v>9.34689655172414</v>
      </c>
      <c r="I481" s="111">
        <f>'[5]存货（  ）抽查盘点表'!J522</f>
        <v>271.06</v>
      </c>
      <c r="J481" s="115">
        <f>'[5]存货（  ）抽查盘点表'!O522</f>
        <v>4</v>
      </c>
      <c r="K481" s="111">
        <f t="shared" si="37"/>
        <v>0.9346897</v>
      </c>
      <c r="L481" s="115">
        <f>'[5]存货（  ）抽查盘点表'!Z522</f>
        <v>3.7387588</v>
      </c>
      <c r="M481" s="116">
        <f t="shared" si="38"/>
        <v>-267.3212412</v>
      </c>
      <c r="N481" s="117">
        <f t="shared" si="39"/>
        <v>-0.986206895890209</v>
      </c>
      <c r="O481" s="118"/>
    </row>
    <row r="482" s="105" customFormat="1" ht="16.5" customHeight="1" spans="1:15">
      <c r="A482" s="108">
        <f>'[5]存货（  ）抽查盘点表'!A523</f>
        <v>518</v>
      </c>
      <c r="B482" s="109" t="str">
        <f>'[5]存货（  ）抽查盘点表'!B523</f>
        <v>0906040047</v>
      </c>
      <c r="C482" s="108" t="str">
        <f>'[5]存货（  ）抽查盘点表'!D523</f>
        <v>PEXC胆氧管</v>
      </c>
      <c r="D482" s="110" t="str">
        <f>'[5]存货（  ）抽查盘点表'!E523</f>
        <v>¢16</v>
      </c>
      <c r="E482" s="108"/>
      <c r="F482" s="108" t="str">
        <f>'[5]存货（  ）抽查盘点表'!G523</f>
        <v>米</v>
      </c>
      <c r="G482" s="111">
        <f>'[5]存货（  ）抽查盘点表'!I523</f>
        <v>413</v>
      </c>
      <c r="H482" s="111">
        <f t="shared" si="36"/>
        <v>11.4487409200969</v>
      </c>
      <c r="I482" s="111">
        <f>'[5]存货（  ）抽查盘点表'!J523</f>
        <v>4728.33</v>
      </c>
      <c r="J482" s="115">
        <f>'[5]存货（  ）抽查盘点表'!O523</f>
        <v>413</v>
      </c>
      <c r="K482" s="111">
        <f t="shared" si="37"/>
        <v>1.1448741</v>
      </c>
      <c r="L482" s="115">
        <f>'[5]存货（  ）抽查盘点表'!Z523</f>
        <v>472.8330033</v>
      </c>
      <c r="M482" s="116">
        <f t="shared" si="38"/>
        <v>-4255.4969967</v>
      </c>
      <c r="N482" s="117">
        <f t="shared" si="39"/>
        <v>-0.899999999302079</v>
      </c>
      <c r="O482" s="118"/>
    </row>
    <row r="483" s="105" customFormat="1" ht="16.5" customHeight="1" spans="1:15">
      <c r="A483" s="108">
        <f>'[5]存货（  ）抽查盘点表'!A524</f>
        <v>519</v>
      </c>
      <c r="B483" s="109" t="str">
        <f>'[5]存货（  ）抽查盘点表'!B524</f>
        <v>0906050010</v>
      </c>
      <c r="C483" s="108" t="str">
        <f>'[5]存货（  ）抽查盘点表'!D524</f>
        <v>铁暗盒</v>
      </c>
      <c r="D483" s="110" t="str">
        <f>'[5]存货（  ）抽查盘点表'!E524</f>
        <v>86</v>
      </c>
      <c r="E483" s="108"/>
      <c r="F483" s="108" t="str">
        <f>'[5]存货（  ）抽查盘点表'!G524</f>
        <v>个</v>
      </c>
      <c r="G483" s="111">
        <f>'[5]存货（  ）抽查盘点表'!I524</f>
        <v>40</v>
      </c>
      <c r="H483" s="111">
        <f t="shared" si="36"/>
        <v>5.04875</v>
      </c>
      <c r="I483" s="111">
        <f>'[5]存货（  ）抽查盘点表'!J524</f>
        <v>201.95</v>
      </c>
      <c r="J483" s="115">
        <f>'[5]存货（  ）抽查盘点表'!O524</f>
        <v>40</v>
      </c>
      <c r="K483" s="111">
        <f t="shared" si="37"/>
        <v>0.504875</v>
      </c>
      <c r="L483" s="115">
        <f>'[5]存货（  ）抽查盘点表'!Z524</f>
        <v>20.195</v>
      </c>
      <c r="M483" s="116">
        <f t="shared" si="38"/>
        <v>-181.755</v>
      </c>
      <c r="N483" s="117">
        <f t="shared" si="39"/>
        <v>-0.9</v>
      </c>
      <c r="O483" s="118"/>
    </row>
    <row r="484" s="105" customFormat="1" ht="16.5" customHeight="1" spans="1:15">
      <c r="A484" s="108">
        <f>'[5]存货（  ）抽查盘点表'!A525</f>
        <v>520</v>
      </c>
      <c r="B484" s="109" t="str">
        <f>'[5]存货（  ）抽查盘点表'!B525</f>
        <v>0906050011</v>
      </c>
      <c r="C484" s="108" t="str">
        <f>'[5]存货（  ）抽查盘点表'!D525</f>
        <v>铁弯头</v>
      </c>
      <c r="D484" s="110" t="str">
        <f>'[5]存货（  ）抽查盘点表'!E525</f>
        <v>20mm</v>
      </c>
      <c r="E484" s="108"/>
      <c r="F484" s="108" t="str">
        <f>'[5]存货（  ）抽查盘点表'!G525</f>
        <v>个</v>
      </c>
      <c r="G484" s="111">
        <f>'[5]存货（  ）抽查盘点表'!I525</f>
        <v>147</v>
      </c>
      <c r="H484" s="111">
        <f t="shared" si="36"/>
        <v>0.965986394557823</v>
      </c>
      <c r="I484" s="111">
        <f>'[5]存货（  ）抽查盘点表'!J525</f>
        <v>142</v>
      </c>
      <c r="J484" s="115">
        <f>'[5]存货（  ）抽查盘点表'!O525</f>
        <v>139</v>
      </c>
      <c r="K484" s="111">
        <f t="shared" si="37"/>
        <v>0.0965986</v>
      </c>
      <c r="L484" s="115">
        <f>'[5]存货（  ）抽查盘点表'!Z525</f>
        <v>13.4272054</v>
      </c>
      <c r="M484" s="116">
        <f t="shared" si="38"/>
        <v>-128.5727946</v>
      </c>
      <c r="N484" s="117">
        <f t="shared" si="39"/>
        <v>-0.905442215492958</v>
      </c>
      <c r="O484" s="118"/>
    </row>
    <row r="485" s="105" customFormat="1" ht="16.5" customHeight="1" spans="1:15">
      <c r="A485" s="108">
        <f>'[5]存货（  ）抽查盘点表'!A526</f>
        <v>521</v>
      </c>
      <c r="B485" s="109" t="str">
        <f>'[5]存货（  ）抽查盘点表'!B526</f>
        <v>0906050012</v>
      </c>
      <c r="C485" s="108" t="str">
        <f>'[5]存货（  ）抽查盘点表'!D526</f>
        <v>铁直接</v>
      </c>
      <c r="D485" s="110" t="str">
        <f>'[5]存货（  ）抽查盘点表'!E526</f>
        <v>20mm</v>
      </c>
      <c r="E485" s="108"/>
      <c r="F485" s="108" t="str">
        <f>'[5]存货（  ）抽查盘点表'!G526</f>
        <v>个</v>
      </c>
      <c r="G485" s="111">
        <f>'[5]存货（  ）抽查盘点表'!I526</f>
        <v>186</v>
      </c>
      <c r="H485" s="111">
        <f t="shared" si="36"/>
        <v>0.608118279569893</v>
      </c>
      <c r="I485" s="111">
        <f>'[5]存货（  ）抽查盘点表'!J526</f>
        <v>113.11</v>
      </c>
      <c r="J485" s="115">
        <f>'[5]存货（  ）抽查盘点表'!O526</f>
        <v>186</v>
      </c>
      <c r="K485" s="111">
        <f t="shared" si="37"/>
        <v>0.0608118</v>
      </c>
      <c r="L485" s="115">
        <f>'[5]存货（  ）抽查盘点表'!Z526</f>
        <v>11.3109948</v>
      </c>
      <c r="M485" s="116">
        <f t="shared" si="38"/>
        <v>-101.7990052</v>
      </c>
      <c r="N485" s="117">
        <f t="shared" si="39"/>
        <v>-0.900000045972947</v>
      </c>
      <c r="O485" s="118"/>
    </row>
    <row r="486" s="105" customFormat="1" ht="16.5" customHeight="1" spans="1:15">
      <c r="A486" s="108">
        <f>'[5]存货（  ）抽查盘点表'!A527</f>
        <v>522</v>
      </c>
      <c r="B486" s="109" t="str">
        <f>'[5]存货（  ）抽查盘点表'!B527</f>
        <v>0906050021</v>
      </c>
      <c r="C486" s="108" t="str">
        <f>'[5]存货（  ）抽查盘点表'!D527</f>
        <v>暗盒</v>
      </c>
      <c r="D486" s="110" t="str">
        <f>'[5]存货（  ）抽查盘点表'!E527</f>
        <v>意标</v>
      </c>
      <c r="E486" s="108"/>
      <c r="F486" s="108" t="str">
        <f>'[5]存货（  ）抽查盘点表'!G527</f>
        <v>件</v>
      </c>
      <c r="G486" s="111">
        <f>'[5]存货（  ）抽查盘点表'!I527</f>
        <v>243</v>
      </c>
      <c r="H486" s="111">
        <f t="shared" si="36"/>
        <v>3.84625514403292</v>
      </c>
      <c r="I486" s="111">
        <f>'[5]存货（  ）抽查盘点表'!J527</f>
        <v>934.64</v>
      </c>
      <c r="J486" s="115">
        <f>'[5]存货（  ）抽查盘点表'!O527</f>
        <v>243</v>
      </c>
      <c r="K486" s="111">
        <f t="shared" si="37"/>
        <v>0.3846255</v>
      </c>
      <c r="L486" s="115">
        <f>'[5]存货（  ）抽查盘点表'!Z527</f>
        <v>93.4639965</v>
      </c>
      <c r="M486" s="116">
        <f t="shared" si="38"/>
        <v>-841.1760035</v>
      </c>
      <c r="N486" s="117">
        <f t="shared" si="39"/>
        <v>-0.900000003744757</v>
      </c>
      <c r="O486" s="118"/>
    </row>
    <row r="487" s="105" customFormat="1" ht="16.5" customHeight="1" spans="1:15">
      <c r="A487" s="108">
        <f>'[5]存货（  ）抽查盘点表'!A528</f>
        <v>523</v>
      </c>
      <c r="B487" s="109" t="str">
        <f>'[5]存货（  ）抽查盘点表'!B528</f>
        <v>0906050023</v>
      </c>
      <c r="C487" s="108" t="str">
        <f>'[5]存货（  ）抽查盘点表'!D528</f>
        <v>直接</v>
      </c>
      <c r="D487" s="110" t="str">
        <f>'[5]存货（  ）抽查盘点表'!E528</f>
        <v>澳标16mm</v>
      </c>
      <c r="E487" s="108"/>
      <c r="F487" s="108" t="str">
        <f>'[5]存货（  ）抽查盘点表'!G528</f>
        <v>个</v>
      </c>
      <c r="G487" s="111">
        <f>'[5]存货（  ）抽查盘点表'!I528</f>
        <v>116</v>
      </c>
      <c r="H487" s="111">
        <f t="shared" si="36"/>
        <v>16.8035344827586</v>
      </c>
      <c r="I487" s="111">
        <f>'[5]存货（  ）抽查盘点表'!J528</f>
        <v>1949.21</v>
      </c>
      <c r="J487" s="115">
        <f>'[5]存货（  ）抽查盘点表'!O528</f>
        <v>86</v>
      </c>
      <c r="K487" s="111">
        <f t="shared" si="37"/>
        <v>1.6803534</v>
      </c>
      <c r="L487" s="115">
        <f>'[5]存货（  ）抽查盘点表'!Z528</f>
        <v>144.5103924</v>
      </c>
      <c r="M487" s="116">
        <f t="shared" si="38"/>
        <v>-1804.6996076</v>
      </c>
      <c r="N487" s="117">
        <f t="shared" si="39"/>
        <v>-0.925862071095469</v>
      </c>
      <c r="O487" s="118"/>
    </row>
    <row r="488" s="105" customFormat="1" ht="16.5" customHeight="1" spans="1:15">
      <c r="A488" s="108">
        <f>'[5]存货（  ）抽查盘点表'!A529</f>
        <v>524</v>
      </c>
      <c r="B488" s="109" t="str">
        <f>'[5]存货（  ）抽查盘点表'!B529</f>
        <v>0906050024</v>
      </c>
      <c r="C488" s="108" t="str">
        <f>'[5]存货（  ）抽查盘点表'!D529</f>
        <v>直接</v>
      </c>
      <c r="D488" s="110" t="str">
        <f>'[5]存货（  ）抽查盘点表'!E529</f>
        <v>澳标20mm</v>
      </c>
      <c r="E488" s="108"/>
      <c r="F488" s="108" t="str">
        <f>'[5]存货（  ）抽查盘点表'!G529</f>
        <v>个</v>
      </c>
      <c r="G488" s="111">
        <f>'[5]存货（  ）抽查盘点表'!I529</f>
        <v>1</v>
      </c>
      <c r="H488" s="111">
        <f t="shared" si="36"/>
        <v>24.42</v>
      </c>
      <c r="I488" s="111">
        <f>'[5]存货（  ）抽查盘点表'!J529</f>
        <v>24.42</v>
      </c>
      <c r="J488" s="115">
        <f>'[5]存货（  ）抽查盘点表'!O529</f>
        <v>1</v>
      </c>
      <c r="K488" s="111">
        <f t="shared" si="37"/>
        <v>2.442</v>
      </c>
      <c r="L488" s="115">
        <f>'[5]存货（  ）抽查盘点表'!Z529</f>
        <v>2.442</v>
      </c>
      <c r="M488" s="116">
        <f t="shared" si="38"/>
        <v>-21.978</v>
      </c>
      <c r="N488" s="117">
        <f t="shared" si="39"/>
        <v>-0.9</v>
      </c>
      <c r="O488" s="118"/>
    </row>
    <row r="489" s="105" customFormat="1" ht="16.5" customHeight="1" spans="1:15">
      <c r="A489" s="108">
        <f>'[5]存货（  ）抽查盘点表'!A530</f>
        <v>525</v>
      </c>
      <c r="B489" s="109" t="str">
        <f>'[5]存货（  ）抽查盘点表'!B530</f>
        <v>0906050051</v>
      </c>
      <c r="C489" s="108" t="str">
        <f>'[5]存货（  ）抽查盘点表'!D530</f>
        <v>暗盒</v>
      </c>
      <c r="D489" s="110" t="str">
        <f>'[5]存货（  ）抽查盘点表'!E530</f>
        <v>澳标</v>
      </c>
      <c r="E489" s="108"/>
      <c r="F489" s="108" t="str">
        <f>'[5]存货（  ）抽查盘点表'!G530</f>
        <v>个</v>
      </c>
      <c r="G489" s="111">
        <f>'[5]存货（  ）抽查盘点表'!I530</f>
        <v>89</v>
      </c>
      <c r="H489" s="111">
        <f t="shared" si="36"/>
        <v>6.06101123595506</v>
      </c>
      <c r="I489" s="111">
        <f>'[5]存货（  ）抽查盘点表'!J530</f>
        <v>539.43</v>
      </c>
      <c r="J489" s="115">
        <f>'[5]存货（  ）抽查盘点表'!O530</f>
        <v>89</v>
      </c>
      <c r="K489" s="111">
        <f t="shared" si="37"/>
        <v>0.6061011</v>
      </c>
      <c r="L489" s="115">
        <f>'[5]存货（  ）抽查盘点表'!Z530</f>
        <v>53.9429979</v>
      </c>
      <c r="M489" s="116">
        <f t="shared" si="38"/>
        <v>-485.4870021</v>
      </c>
      <c r="N489" s="117">
        <f t="shared" si="39"/>
        <v>-0.900000003892998</v>
      </c>
      <c r="O489" s="118"/>
    </row>
    <row r="490" s="105" customFormat="1" ht="16.5" customHeight="1" spans="1:15">
      <c r="A490" s="108">
        <f>'[5]存货（  ）抽查盘点表'!A531</f>
        <v>526</v>
      </c>
      <c r="B490" s="109" t="str">
        <f>'[5]存货（  ）抽查盘点表'!B531</f>
        <v>0906050072</v>
      </c>
      <c r="C490" s="108" t="str">
        <f>'[5]存货（  ）抽查盘点表'!D531</f>
        <v>燃气直接</v>
      </c>
      <c r="D490" s="110" t="str">
        <f>'[5]存货（  ）抽查盘点表'!E531</f>
        <v>ø16</v>
      </c>
      <c r="E490" s="108"/>
      <c r="F490" s="108" t="str">
        <f>'[5]存货（  ）抽查盘点表'!G531</f>
        <v>件</v>
      </c>
      <c r="G490" s="111">
        <f>'[5]存货（  ）抽查盘点表'!I531</f>
        <v>7</v>
      </c>
      <c r="H490" s="111">
        <f t="shared" si="36"/>
        <v>13.4057142857143</v>
      </c>
      <c r="I490" s="111">
        <f>'[5]存货（  ）抽查盘点表'!J531</f>
        <v>93.84</v>
      </c>
      <c r="J490" s="115">
        <f>'[5]存货（  ）抽查盘点表'!O531</f>
        <v>7</v>
      </c>
      <c r="K490" s="111">
        <f t="shared" si="37"/>
        <v>1.3405714</v>
      </c>
      <c r="L490" s="115">
        <f>'[5]存货（  ）抽查盘点表'!Z531</f>
        <v>9.3839998</v>
      </c>
      <c r="M490" s="116">
        <f t="shared" si="38"/>
        <v>-84.4560002</v>
      </c>
      <c r="N490" s="117">
        <f t="shared" si="39"/>
        <v>-0.900000002131287</v>
      </c>
      <c r="O490" s="118"/>
    </row>
    <row r="491" s="105" customFormat="1" ht="16.5" customHeight="1" spans="1:15">
      <c r="A491" s="108">
        <f>'[5]存货（  ）抽查盘点表'!A532</f>
        <v>527</v>
      </c>
      <c r="B491" s="109" t="str">
        <f>'[5]存货（  ）抽查盘点表'!B532</f>
        <v>0906050073</v>
      </c>
      <c r="C491" s="108" t="str">
        <f>'[5]存货（  ）抽查盘点表'!D532</f>
        <v>燃气三通</v>
      </c>
      <c r="D491" s="110" t="str">
        <f>'[5]存货（  ）抽查盘点表'!E532</f>
        <v>ø16</v>
      </c>
      <c r="E491" s="108"/>
      <c r="F491" s="108" t="str">
        <f>'[5]存货（  ）抽查盘点表'!G532</f>
        <v>件</v>
      </c>
      <c r="G491" s="111">
        <f>'[5]存货（  ）抽查盘点表'!I532</f>
        <v>10</v>
      </c>
      <c r="H491" s="111">
        <f t="shared" si="36"/>
        <v>14.44</v>
      </c>
      <c r="I491" s="111">
        <f>'[5]存货（  ）抽查盘点表'!J532</f>
        <v>144.4</v>
      </c>
      <c r="J491" s="115">
        <f>'[5]存货（  ）抽查盘点表'!O532</f>
        <v>10</v>
      </c>
      <c r="K491" s="111">
        <f t="shared" si="37"/>
        <v>1.444</v>
      </c>
      <c r="L491" s="115">
        <f>'[5]存货（  ）抽查盘点表'!Z532</f>
        <v>14.44</v>
      </c>
      <c r="M491" s="116">
        <f t="shared" si="38"/>
        <v>-129.96</v>
      </c>
      <c r="N491" s="117">
        <f t="shared" si="39"/>
        <v>-0.9</v>
      </c>
      <c r="O491" s="118"/>
    </row>
    <row r="492" s="105" customFormat="1" ht="16.5" customHeight="1" spans="1:15">
      <c r="A492" s="108">
        <f>'[5]存货（  ）抽查盘点表'!A533</f>
        <v>528</v>
      </c>
      <c r="B492" s="109" t="str">
        <f>'[5]存货（  ）抽查盘点表'!B533</f>
        <v>0906050074</v>
      </c>
      <c r="C492" s="108" t="str">
        <f>'[5]存货（  ）抽查盘点表'!D533</f>
        <v>燃气弯头</v>
      </c>
      <c r="D492" s="110" t="str">
        <f>'[5]存货（  ）抽查盘点表'!E533</f>
        <v>ø16</v>
      </c>
      <c r="E492" s="108"/>
      <c r="F492" s="108" t="str">
        <f>'[5]存货（  ）抽查盘点表'!G533</f>
        <v>件</v>
      </c>
      <c r="G492" s="111">
        <f>'[5]存货（  ）抽查盘点表'!I533</f>
        <v>24</v>
      </c>
      <c r="H492" s="111">
        <f t="shared" si="36"/>
        <v>14.0408333333333</v>
      </c>
      <c r="I492" s="111">
        <f>'[5]存货（  ）抽查盘点表'!J533</f>
        <v>336.98</v>
      </c>
      <c r="J492" s="115">
        <f>'[5]存货（  ）抽查盘点表'!O533</f>
        <v>24</v>
      </c>
      <c r="K492" s="111">
        <f t="shared" si="37"/>
        <v>1.4040833</v>
      </c>
      <c r="L492" s="115">
        <f>'[5]存货（  ）抽查盘点表'!Z533</f>
        <v>33.6979992</v>
      </c>
      <c r="M492" s="116">
        <f t="shared" si="38"/>
        <v>-303.2820008</v>
      </c>
      <c r="N492" s="117">
        <f t="shared" si="39"/>
        <v>-0.900000002374028</v>
      </c>
      <c r="O492" s="118"/>
    </row>
    <row r="493" s="105" customFormat="1" ht="16.5" customHeight="1" spans="1:15">
      <c r="A493" s="108">
        <f>'[5]存货（  ）抽查盘点表'!A534</f>
        <v>529</v>
      </c>
      <c r="B493" s="109" t="str">
        <f>'[5]存货（  ）抽查盘点表'!B534</f>
        <v>0906050080</v>
      </c>
      <c r="C493" s="108" t="str">
        <f>'[5]存货（  ）抽查盘点表'!D534</f>
        <v>安全出口</v>
      </c>
      <c r="D493" s="110" t="str">
        <f>'[5]存货（  ）抽查盘点表'!E534</f>
        <v> </v>
      </c>
      <c r="E493" s="108"/>
      <c r="F493" s="108" t="str">
        <f>'[5]存货（  ）抽查盘点表'!G534</f>
        <v>套</v>
      </c>
      <c r="G493" s="111">
        <f>'[5]存货（  ）抽查盘点表'!I534</f>
        <v>11</v>
      </c>
      <c r="H493" s="111">
        <f t="shared" si="36"/>
        <v>20.5145454545455</v>
      </c>
      <c r="I493" s="111">
        <f>'[5]存货（  ）抽查盘点表'!J534</f>
        <v>225.66</v>
      </c>
      <c r="J493" s="115">
        <f>'[5]存货（  ）抽查盘点表'!O534</f>
        <v>11</v>
      </c>
      <c r="K493" s="111">
        <f t="shared" si="37"/>
        <v>2.0514545</v>
      </c>
      <c r="L493" s="115">
        <f>'[5]存货（  ）抽查盘点表'!Z534</f>
        <v>22.5659995</v>
      </c>
      <c r="M493" s="116">
        <f t="shared" si="38"/>
        <v>-203.0940005</v>
      </c>
      <c r="N493" s="117">
        <f t="shared" si="39"/>
        <v>-0.900000002215723</v>
      </c>
      <c r="O493" s="118"/>
    </row>
    <row r="494" s="105" customFormat="1" ht="16.5" customHeight="1" spans="1:15">
      <c r="A494" s="108">
        <f>'[5]存货（  ）抽查盘点表'!A535</f>
        <v>530</v>
      </c>
      <c r="B494" s="109" t="str">
        <f>'[5]存货（  ）抽查盘点表'!B535</f>
        <v>0906050084</v>
      </c>
      <c r="C494" s="108" t="str">
        <f>'[5]存货（  ）抽查盘点表'!D535</f>
        <v>龙头</v>
      </c>
      <c r="D494" s="110" t="str">
        <f>'[5]存货（  ）抽查盘点表'!E535</f>
        <v>20</v>
      </c>
      <c r="E494" s="108"/>
      <c r="F494" s="108" t="str">
        <f>'[5]存货（  ）抽查盘点表'!G535</f>
        <v>件</v>
      </c>
      <c r="G494" s="111">
        <f>'[5]存货（  ）抽查盘点表'!I535</f>
        <v>0</v>
      </c>
      <c r="H494" s="111">
        <f t="shared" si="36"/>
        <v>0</v>
      </c>
      <c r="I494" s="111">
        <f>'[5]存货（  ）抽查盘点表'!J535</f>
        <v>8.86</v>
      </c>
      <c r="J494" s="115">
        <f>'[5]存货（  ）抽查盘点表'!O535</f>
        <v>0</v>
      </c>
      <c r="K494" s="111">
        <f t="shared" si="37"/>
        <v>0</v>
      </c>
      <c r="L494" s="115">
        <f>'[5]存货（  ）抽查盘点表'!Z535</f>
        <v>0</v>
      </c>
      <c r="M494" s="116">
        <f t="shared" si="38"/>
        <v>-8.86</v>
      </c>
      <c r="N494" s="117">
        <f t="shared" si="39"/>
        <v>-1</v>
      </c>
      <c r="O494" s="118"/>
    </row>
    <row r="495" s="105" customFormat="1" ht="16.5" customHeight="1" spans="1:15">
      <c r="A495" s="108">
        <f>'[5]存货（  ）抽查盘点表'!A536</f>
        <v>531</v>
      </c>
      <c r="B495" s="109" t="str">
        <f>'[5]存货（  ）抽查盘点表'!B536</f>
        <v>0906050086</v>
      </c>
      <c r="C495" s="108" t="str">
        <f>'[5]存货（  ）抽查盘点表'!D536</f>
        <v>铁护口</v>
      </c>
      <c r="D495" s="110" t="str">
        <f>'[5]存货（  ）抽查盘点表'!E536</f>
        <v>20mm</v>
      </c>
      <c r="E495" s="108"/>
      <c r="F495" s="108" t="str">
        <f>'[5]存货（  ）抽查盘点表'!G536</f>
        <v>件</v>
      </c>
      <c r="G495" s="111">
        <f>'[5]存货（  ）抽查盘点表'!I536</f>
        <v>20</v>
      </c>
      <c r="H495" s="111">
        <f t="shared" si="36"/>
        <v>0.8025</v>
      </c>
      <c r="I495" s="111">
        <f>'[5]存货（  ）抽查盘点表'!J536</f>
        <v>16.05</v>
      </c>
      <c r="J495" s="115">
        <f>'[5]存货（  ）抽查盘点表'!O536</f>
        <v>20</v>
      </c>
      <c r="K495" s="111">
        <f t="shared" si="37"/>
        <v>0.08025</v>
      </c>
      <c r="L495" s="115">
        <f>'[5]存货（  ）抽查盘点表'!Z536</f>
        <v>1.605</v>
      </c>
      <c r="M495" s="116">
        <f t="shared" si="38"/>
        <v>-14.445</v>
      </c>
      <c r="N495" s="117">
        <f t="shared" si="39"/>
        <v>-0.9</v>
      </c>
      <c r="O495" s="118"/>
    </row>
    <row r="496" s="105" customFormat="1" ht="16.5" customHeight="1" spans="1:15">
      <c r="A496" s="108">
        <f>'[5]存货（  ）抽查盘点表'!A537</f>
        <v>532</v>
      </c>
      <c r="B496" s="109" t="str">
        <f>'[5]存货（  ）抽查盘点表'!B537</f>
        <v>0906050088</v>
      </c>
      <c r="C496" s="108" t="str">
        <f>'[5]存货（  ）抽查盘点表'!D537</f>
        <v>烟管</v>
      </c>
      <c r="D496" s="110" t="str">
        <f>'[5]存货（  ）抽查盘点表'!E537</f>
        <v>160mm</v>
      </c>
      <c r="E496" s="108"/>
      <c r="F496" s="108" t="str">
        <f>'[5]存货（  ）抽查盘点表'!G537</f>
        <v>件</v>
      </c>
      <c r="G496" s="111">
        <f>'[5]存货（  ）抽查盘点表'!I537</f>
        <v>2</v>
      </c>
      <c r="H496" s="111">
        <f t="shared" si="36"/>
        <v>185.27</v>
      </c>
      <c r="I496" s="111">
        <f>'[5]存货（  ）抽查盘点表'!J537</f>
        <v>370.54</v>
      </c>
      <c r="J496" s="115">
        <f>'[5]存货（  ）抽查盘点表'!O537</f>
        <v>0</v>
      </c>
      <c r="K496" s="111">
        <f t="shared" si="37"/>
        <v>0</v>
      </c>
      <c r="L496" s="115">
        <f>'[5]存货（  ）抽查盘点表'!Z537</f>
        <v>0</v>
      </c>
      <c r="M496" s="116">
        <f t="shared" si="38"/>
        <v>-370.54</v>
      </c>
      <c r="N496" s="117">
        <f t="shared" si="39"/>
        <v>-1</v>
      </c>
      <c r="O496" s="118"/>
    </row>
    <row r="497" s="105" customFormat="1" ht="16.5" customHeight="1" spans="1:15">
      <c r="A497" s="108">
        <f>'[5]存货（  ）抽查盘点表'!A538</f>
        <v>533</v>
      </c>
      <c r="B497" s="109" t="str">
        <f>'[5]存货（  ）抽查盘点表'!B538</f>
        <v>0906050098</v>
      </c>
      <c r="C497" s="108" t="str">
        <f>'[5]存货（  ）抽查盘点表'!D538</f>
        <v>铁直接</v>
      </c>
      <c r="D497" s="110" t="str">
        <f>'[5]存货（  ）抽查盘点表'!E538</f>
        <v>32</v>
      </c>
      <c r="E497" s="108"/>
      <c r="F497" s="108" t="str">
        <f>'[5]存货（  ）抽查盘点表'!G538</f>
        <v>件</v>
      </c>
      <c r="G497" s="111">
        <f>'[5]存货（  ）抽查盘点表'!I538</f>
        <v>121</v>
      </c>
      <c r="H497" s="111">
        <f t="shared" si="36"/>
        <v>2.09611570247934</v>
      </c>
      <c r="I497" s="111">
        <f>'[5]存货（  ）抽查盘点表'!J538</f>
        <v>253.63</v>
      </c>
      <c r="J497" s="115">
        <f>'[5]存货（  ）抽查盘点表'!O538</f>
        <v>121</v>
      </c>
      <c r="K497" s="111">
        <f t="shared" si="37"/>
        <v>0.2096116</v>
      </c>
      <c r="L497" s="115">
        <f>'[5]存货（  ）抽查盘点表'!Z538</f>
        <v>25.3630036</v>
      </c>
      <c r="M497" s="116">
        <f t="shared" si="38"/>
        <v>-228.2669964</v>
      </c>
      <c r="N497" s="117">
        <f t="shared" si="39"/>
        <v>-0.899999985806095</v>
      </c>
      <c r="O497" s="118"/>
    </row>
    <row r="498" s="105" customFormat="1" ht="16.5" customHeight="1" spans="1:15">
      <c r="A498" s="108">
        <f>'[5]存货（  ）抽查盘点表'!A539</f>
        <v>534</v>
      </c>
      <c r="B498" s="109" t="str">
        <f>'[5]存货（  ）抽查盘点表'!B539</f>
        <v>0906050099</v>
      </c>
      <c r="C498" s="108" t="str">
        <f>'[5]存货（  ）抽查盘点表'!D539</f>
        <v>铁直接</v>
      </c>
      <c r="D498" s="110" t="str">
        <f>'[5]存货（  ）抽查盘点表'!E539</f>
        <v>25</v>
      </c>
      <c r="E498" s="108"/>
      <c r="F498" s="108" t="str">
        <f>'[5]存货（  ）抽查盘点表'!G539</f>
        <v>件</v>
      </c>
      <c r="G498" s="111">
        <f>'[5]存货（  ）抽查盘点表'!I539</f>
        <v>38</v>
      </c>
      <c r="H498" s="111">
        <f t="shared" si="36"/>
        <v>0.411052631578947</v>
      </c>
      <c r="I498" s="111">
        <f>'[5]存货（  ）抽查盘点表'!J539</f>
        <v>15.62</v>
      </c>
      <c r="J498" s="115">
        <f>'[5]存货（  ）抽查盘点表'!O539</f>
        <v>38</v>
      </c>
      <c r="K498" s="111">
        <f t="shared" si="37"/>
        <v>0.0411053</v>
      </c>
      <c r="L498" s="115">
        <f>'[5]存货（  ）抽查盘点表'!Z539</f>
        <v>1.5620014</v>
      </c>
      <c r="M498" s="116">
        <f t="shared" si="38"/>
        <v>-14.0579986</v>
      </c>
      <c r="N498" s="117">
        <f t="shared" si="39"/>
        <v>-0.899999910371319</v>
      </c>
      <c r="O498" s="118"/>
    </row>
    <row r="499" s="105" customFormat="1" ht="16.5" customHeight="1" spans="1:15">
      <c r="A499" s="108">
        <f>'[5]存货（  ）抽查盘点表'!A540</f>
        <v>535</v>
      </c>
      <c r="B499" s="109" t="str">
        <f>'[5]存货（  ）抽查盘点表'!B540</f>
        <v>0906050100</v>
      </c>
      <c r="C499" s="108" t="str">
        <f>'[5]存货（  ）抽查盘点表'!D540</f>
        <v>铁弯头</v>
      </c>
      <c r="D499" s="110" t="str">
        <f>'[5]存货（  ）抽查盘点表'!E540</f>
        <v>32</v>
      </c>
      <c r="E499" s="108"/>
      <c r="F499" s="108" t="str">
        <f>'[5]存货（  ）抽查盘点表'!G540</f>
        <v>件</v>
      </c>
      <c r="G499" s="111">
        <f>'[5]存货（  ）抽查盘点表'!I540</f>
        <v>57</v>
      </c>
      <c r="H499" s="111">
        <f t="shared" si="36"/>
        <v>3.14298245614035</v>
      </c>
      <c r="I499" s="111">
        <f>'[5]存货（  ）抽查盘点表'!J540</f>
        <v>179.15</v>
      </c>
      <c r="J499" s="115">
        <f>'[5]存货（  ）抽查盘点表'!O540</f>
        <v>57</v>
      </c>
      <c r="K499" s="111">
        <f t="shared" si="37"/>
        <v>0.3142982</v>
      </c>
      <c r="L499" s="115">
        <f>'[5]存货（  ）抽查盘点表'!Z540</f>
        <v>17.9149974</v>
      </c>
      <c r="M499" s="116">
        <f t="shared" si="38"/>
        <v>-161.2350026</v>
      </c>
      <c r="N499" s="117">
        <f t="shared" si="39"/>
        <v>-0.900000014512978</v>
      </c>
      <c r="O499" s="118"/>
    </row>
    <row r="500" s="105" customFormat="1" ht="16.5" customHeight="1" spans="1:15">
      <c r="A500" s="108">
        <f>'[5]存货（  ）抽查盘点表'!A541</f>
        <v>536</v>
      </c>
      <c r="B500" s="109" t="str">
        <f>'[5]存货（  ）抽查盘点表'!B541</f>
        <v>0906050101</v>
      </c>
      <c r="C500" s="108" t="str">
        <f>'[5]存货（  ）抽查盘点表'!D541</f>
        <v>铁弯头</v>
      </c>
      <c r="D500" s="110" t="str">
        <f>'[5]存货（  ）抽查盘点表'!E541</f>
        <v>25</v>
      </c>
      <c r="E500" s="108"/>
      <c r="F500" s="108" t="str">
        <f>'[5]存货（  ）抽查盘点表'!G541</f>
        <v>件</v>
      </c>
      <c r="G500" s="111">
        <f>'[5]存货（  ）抽查盘点表'!I541</f>
        <v>12</v>
      </c>
      <c r="H500" s="111">
        <f t="shared" si="36"/>
        <v>2.39166666666667</v>
      </c>
      <c r="I500" s="111">
        <f>'[5]存货（  ）抽查盘点表'!J541</f>
        <v>28.7</v>
      </c>
      <c r="J500" s="115">
        <f>'[5]存货（  ）抽查盘点表'!O541</f>
        <v>12</v>
      </c>
      <c r="K500" s="111">
        <f t="shared" si="37"/>
        <v>0.2391667</v>
      </c>
      <c r="L500" s="115">
        <f>'[5]存货（  ）抽查盘点表'!Z541</f>
        <v>2.8700004</v>
      </c>
      <c r="M500" s="116">
        <f t="shared" si="38"/>
        <v>-25.8299996</v>
      </c>
      <c r="N500" s="117">
        <f t="shared" si="39"/>
        <v>-0.899999986062718</v>
      </c>
      <c r="O500" s="118"/>
    </row>
    <row r="501" s="105" customFormat="1" ht="16.5" customHeight="1" spans="1:15">
      <c r="A501" s="108">
        <f>'[5]存货（  ）抽查盘点表'!A542</f>
        <v>537</v>
      </c>
      <c r="B501" s="109" t="str">
        <f>'[5]存货（  ）抽查盘点表'!B542</f>
        <v>0906050102</v>
      </c>
      <c r="C501" s="108" t="str">
        <f>'[5]存货（  ）抽查盘点表'!D542</f>
        <v>铁护口</v>
      </c>
      <c r="D501" s="110" t="str">
        <f>'[5]存货（  ）抽查盘点表'!E542</f>
        <v>32</v>
      </c>
      <c r="E501" s="108"/>
      <c r="F501" s="108" t="str">
        <f>'[5]存货（  ）抽查盘点表'!G542</f>
        <v>件</v>
      </c>
      <c r="G501" s="111">
        <f>'[5]存货（  ）抽查盘点表'!I542</f>
        <v>8</v>
      </c>
      <c r="H501" s="111">
        <f t="shared" si="36"/>
        <v>1.2825</v>
      </c>
      <c r="I501" s="111">
        <f>'[5]存货（  ）抽查盘点表'!J542</f>
        <v>10.26</v>
      </c>
      <c r="J501" s="115">
        <f>'[5]存货（  ）抽查盘点表'!O542</f>
        <v>8</v>
      </c>
      <c r="K501" s="111">
        <f t="shared" si="37"/>
        <v>0.12825</v>
      </c>
      <c r="L501" s="115">
        <f>'[5]存货（  ）抽查盘点表'!Z542</f>
        <v>1.026</v>
      </c>
      <c r="M501" s="116">
        <f t="shared" si="38"/>
        <v>-9.234</v>
      </c>
      <c r="N501" s="117">
        <f t="shared" si="39"/>
        <v>-0.9</v>
      </c>
      <c r="O501" s="118"/>
    </row>
    <row r="502" s="105" customFormat="1" ht="16.5" customHeight="1" spans="1:15">
      <c r="A502" s="108">
        <f>'[5]存货（  ）抽查盘点表'!A543</f>
        <v>538</v>
      </c>
      <c r="B502" s="109" t="str">
        <f>'[5]存货（  ）抽查盘点表'!B543</f>
        <v>0906050103</v>
      </c>
      <c r="C502" s="108" t="str">
        <f>'[5]存货（  ）抽查盘点表'!D543</f>
        <v>铁护口</v>
      </c>
      <c r="D502" s="110" t="str">
        <f>'[5]存货（  ）抽查盘点表'!E543</f>
        <v>25</v>
      </c>
      <c r="E502" s="108"/>
      <c r="F502" s="108" t="str">
        <f>'[5]存货（  ）抽查盘点表'!G543</f>
        <v>件</v>
      </c>
      <c r="G502" s="111">
        <f>'[5]存货（  ）抽查盘点表'!I543</f>
        <v>49</v>
      </c>
      <c r="H502" s="111">
        <f t="shared" si="36"/>
        <v>0.532040816326531</v>
      </c>
      <c r="I502" s="111">
        <f>'[5]存货（  ）抽查盘点表'!J543</f>
        <v>26.07</v>
      </c>
      <c r="J502" s="115">
        <f>'[5]存货（  ）抽查盘点表'!O543</f>
        <v>30</v>
      </c>
      <c r="K502" s="111">
        <f t="shared" si="37"/>
        <v>0.0532041</v>
      </c>
      <c r="L502" s="115">
        <f>'[5]存货（  ）抽查盘点表'!Z543</f>
        <v>1.596123</v>
      </c>
      <c r="M502" s="116">
        <f t="shared" si="38"/>
        <v>-24.473877</v>
      </c>
      <c r="N502" s="117">
        <f t="shared" si="39"/>
        <v>-0.938775489067894</v>
      </c>
      <c r="O502" s="118"/>
    </row>
    <row r="503" s="105" customFormat="1" ht="16.5" customHeight="1" spans="1:15">
      <c r="A503" s="108">
        <f>'[5]存货（  ）抽查盘点表'!A544</f>
        <v>539</v>
      </c>
      <c r="B503" s="109" t="str">
        <f>'[5]存货（  ）抽查盘点表'!B544</f>
        <v>0906050116</v>
      </c>
      <c r="C503" s="108" t="str">
        <f>'[5]存货（  ）抽查盘点表'!D544</f>
        <v>铁弯头</v>
      </c>
      <c r="D503" s="110" t="str">
        <f>'[5]存货（  ）抽查盘点表'!E544</f>
        <v>16mm</v>
      </c>
      <c r="E503" s="108"/>
      <c r="F503" s="108" t="str">
        <f>'[5]存货（  ）抽查盘点表'!G544</f>
        <v>件</v>
      </c>
      <c r="G503" s="111">
        <f>'[5]存货（  ）抽查盘点表'!I544</f>
        <v>1</v>
      </c>
      <c r="H503" s="111">
        <f t="shared" si="36"/>
        <v>0.72</v>
      </c>
      <c r="I503" s="111">
        <f>'[5]存货（  ）抽查盘点表'!J544</f>
        <v>0.72</v>
      </c>
      <c r="J503" s="115">
        <f>'[5]存货（  ）抽查盘点表'!O544</f>
        <v>1</v>
      </c>
      <c r="K503" s="111">
        <f t="shared" si="37"/>
        <v>0.072</v>
      </c>
      <c r="L503" s="115">
        <f>'[5]存货（  ）抽查盘点表'!Z544</f>
        <v>0.072</v>
      </c>
      <c r="M503" s="116">
        <f t="shared" si="38"/>
        <v>-0.648</v>
      </c>
      <c r="N503" s="117">
        <f t="shared" si="39"/>
        <v>-0.9</v>
      </c>
      <c r="O503" s="118"/>
    </row>
    <row r="504" s="105" customFormat="1" ht="16.5" customHeight="1" spans="1:15">
      <c r="A504" s="108">
        <f>'[5]存货（  ）抽查盘点表'!A545</f>
        <v>540</v>
      </c>
      <c r="B504" s="109" t="str">
        <f>'[5]存货（  ）抽查盘点表'!B545</f>
        <v>0906050117</v>
      </c>
      <c r="C504" s="108" t="str">
        <f>'[5]存货（  ）抽查盘点表'!D545</f>
        <v>铁直接</v>
      </c>
      <c r="D504" s="110" t="str">
        <f>'[5]存货（  ）抽查盘点表'!E545</f>
        <v>16mm</v>
      </c>
      <c r="E504" s="108"/>
      <c r="F504" s="108" t="str">
        <f>'[5]存货（  ）抽查盘点表'!G545</f>
        <v>件</v>
      </c>
      <c r="G504" s="111">
        <f>'[5]存货（  ）抽查盘点表'!I545</f>
        <v>682</v>
      </c>
      <c r="H504" s="111">
        <f t="shared" si="36"/>
        <v>0.35900293255132</v>
      </c>
      <c r="I504" s="111">
        <f>'[5]存货（  ）抽查盘点表'!J545</f>
        <v>244.84</v>
      </c>
      <c r="J504" s="115">
        <f>'[5]存货（  ）抽查盘点表'!O545</f>
        <v>682</v>
      </c>
      <c r="K504" s="111">
        <f t="shared" si="37"/>
        <v>0.0359003</v>
      </c>
      <c r="L504" s="115">
        <f>'[5]存货（  ）抽查盘点表'!Z545</f>
        <v>24.4840046</v>
      </c>
      <c r="M504" s="116">
        <f t="shared" si="38"/>
        <v>-220.3559954</v>
      </c>
      <c r="N504" s="117">
        <f t="shared" si="39"/>
        <v>-0.89999998121222</v>
      </c>
      <c r="O504" s="118"/>
    </row>
    <row r="505" s="105" customFormat="1" ht="16.5" customHeight="1" spans="1:15">
      <c r="A505" s="108">
        <f>'[5]存货（  ）抽查盘点表'!A546</f>
        <v>541</v>
      </c>
      <c r="B505" s="109" t="str">
        <f>'[5]存货（  ）抽查盘点表'!B546</f>
        <v>0906050118</v>
      </c>
      <c r="C505" s="108" t="str">
        <f>'[5]存货（  ）抽查盘点表'!D546</f>
        <v>铁弯头</v>
      </c>
      <c r="D505" s="110" t="str">
        <f>'[5]存货（  ）抽查盘点表'!E546</f>
        <v>48mm</v>
      </c>
      <c r="E505" s="108"/>
      <c r="F505" s="108" t="str">
        <f>'[5]存货（  ）抽查盘点表'!G546</f>
        <v>件</v>
      </c>
      <c r="G505" s="111">
        <f>'[5]存货（  ）抽查盘点表'!I546</f>
        <v>4</v>
      </c>
      <c r="H505" s="111">
        <f t="shared" si="36"/>
        <v>7.66</v>
      </c>
      <c r="I505" s="111">
        <f>'[5]存货（  ）抽查盘点表'!J546</f>
        <v>30.64</v>
      </c>
      <c r="J505" s="115">
        <f>'[5]存货（  ）抽查盘点表'!O546</f>
        <v>4</v>
      </c>
      <c r="K505" s="111">
        <f t="shared" si="37"/>
        <v>0.766</v>
      </c>
      <c r="L505" s="115">
        <f>'[5]存货（  ）抽查盘点表'!Z546</f>
        <v>3.064</v>
      </c>
      <c r="M505" s="116">
        <f t="shared" si="38"/>
        <v>-27.576</v>
      </c>
      <c r="N505" s="117">
        <f t="shared" si="39"/>
        <v>-0.9</v>
      </c>
      <c r="O505" s="118"/>
    </row>
    <row r="506" s="105" customFormat="1" ht="16.5" customHeight="1" spans="1:15">
      <c r="A506" s="108">
        <f>'[5]存货（  ）抽查盘点表'!A547</f>
        <v>542</v>
      </c>
      <c r="B506" s="109" t="str">
        <f>'[5]存货（  ）抽查盘点表'!B547</f>
        <v>0906050181</v>
      </c>
      <c r="C506" s="108" t="str">
        <f>'[5]存货（  ）抽查盘点表'!D547</f>
        <v>不锈钢堵头</v>
      </c>
      <c r="D506" s="110"/>
      <c r="E506" s="108"/>
      <c r="F506" s="108" t="str">
        <f>'[5]存货（  ）抽查盘点表'!G547</f>
        <v>个</v>
      </c>
      <c r="G506" s="111">
        <f>'[5]存货（  ）抽查盘点表'!I547</f>
        <v>0</v>
      </c>
      <c r="H506" s="111">
        <f t="shared" si="36"/>
        <v>0</v>
      </c>
      <c r="I506" s="111">
        <f>'[5]存货（  ）抽查盘点表'!J547</f>
        <v>2.48</v>
      </c>
      <c r="J506" s="115">
        <f>'[5]存货（  ）抽查盘点表'!O547</f>
        <v>0</v>
      </c>
      <c r="K506" s="111">
        <f t="shared" si="37"/>
        <v>0</v>
      </c>
      <c r="L506" s="115">
        <f>'[5]存货（  ）抽查盘点表'!Z547</f>
        <v>0</v>
      </c>
      <c r="M506" s="116">
        <f t="shared" si="38"/>
        <v>-2.48</v>
      </c>
      <c r="N506" s="117">
        <f t="shared" si="39"/>
        <v>-1</v>
      </c>
      <c r="O506" s="118"/>
    </row>
    <row r="507" s="105" customFormat="1" ht="16.5" customHeight="1" spans="1:15">
      <c r="A507" s="108">
        <f>'[5]存货（  ）抽查盘点表'!A548</f>
        <v>543</v>
      </c>
      <c r="B507" s="109" t="str">
        <f>'[5]存货（  ）抽查盘点表'!B548</f>
        <v>0906050190</v>
      </c>
      <c r="C507" s="108" t="str">
        <f>'[5]存货（  ）抽查盘点表'!D548</f>
        <v>铁护口</v>
      </c>
      <c r="D507" s="110" t="str">
        <f>'[5]存货（  ）抽查盘点表'!E548</f>
        <v>16mm</v>
      </c>
      <c r="E507" s="108"/>
      <c r="F507" s="108" t="str">
        <f>'[5]存货（  ）抽查盘点表'!G548</f>
        <v>件</v>
      </c>
      <c r="G507" s="111">
        <f>'[5]存货（  ）抽查盘点表'!I548</f>
        <v>96</v>
      </c>
      <c r="H507" s="111">
        <f t="shared" si="36"/>
        <v>0.299270833333333</v>
      </c>
      <c r="I507" s="111">
        <f>'[5]存货（  ）抽查盘点表'!J548</f>
        <v>28.73</v>
      </c>
      <c r="J507" s="115">
        <f>'[5]存货（  ）抽查盘点表'!O548</f>
        <v>36</v>
      </c>
      <c r="K507" s="111">
        <f t="shared" si="37"/>
        <v>0.0299271</v>
      </c>
      <c r="L507" s="115">
        <f>'[5]存货（  ）抽查盘点表'!Z548</f>
        <v>1.0773756</v>
      </c>
      <c r="M507" s="116">
        <f t="shared" si="38"/>
        <v>-27.6526244</v>
      </c>
      <c r="N507" s="117">
        <f t="shared" si="39"/>
        <v>-0.962499979115907</v>
      </c>
      <c r="O507" s="118"/>
    </row>
    <row r="508" s="105" customFormat="1" ht="16.5" customHeight="1" spans="1:15">
      <c r="A508" s="108">
        <f>'[5]存货（  ）抽查盘点表'!A549</f>
        <v>544</v>
      </c>
      <c r="B508" s="109" t="str">
        <f>'[5]存货（  ）抽查盘点表'!B549</f>
        <v>0906050191</v>
      </c>
      <c r="C508" s="108" t="str">
        <f>'[5]存货（  ）抽查盘点表'!D549</f>
        <v>热缩管</v>
      </c>
      <c r="D508" s="110"/>
      <c r="E508" s="108"/>
      <c r="F508" s="108" t="str">
        <f>'[5]存货（  ）抽查盘点表'!G549</f>
        <v>米</v>
      </c>
      <c r="G508" s="111">
        <f>'[5]存货（  ）抽查盘点表'!I549</f>
        <v>71.5</v>
      </c>
      <c r="H508" s="111">
        <f t="shared" si="36"/>
        <v>1.01118881118881</v>
      </c>
      <c r="I508" s="111">
        <f>'[5]存货（  ）抽查盘点表'!J549</f>
        <v>72.3</v>
      </c>
      <c r="J508" s="115">
        <f>'[5]存货（  ）抽查盘点表'!O549</f>
        <v>71.5</v>
      </c>
      <c r="K508" s="111">
        <f t="shared" si="37"/>
        <v>0.1011189</v>
      </c>
      <c r="L508" s="115">
        <f>'[5]存货（  ）抽查盘点表'!Z549</f>
        <v>7.23000135</v>
      </c>
      <c r="M508" s="116">
        <f t="shared" si="38"/>
        <v>-65.06999865</v>
      </c>
      <c r="N508" s="117">
        <f t="shared" si="39"/>
        <v>-0.899999981327801</v>
      </c>
      <c r="O508" s="118"/>
    </row>
    <row r="509" s="105" customFormat="1" ht="16.5" customHeight="1" spans="1:15">
      <c r="A509" s="108">
        <f>'[5]存货（  ）抽查盘点表'!A550</f>
        <v>545</v>
      </c>
      <c r="B509" s="109" t="str">
        <f>'[5]存货（  ）抽查盘点表'!B550</f>
        <v>0906050220</v>
      </c>
      <c r="C509" s="108" t="str">
        <f>'[5]存货（  ）抽查盘点表'!D550</f>
        <v>铝合金检修口</v>
      </c>
      <c r="D509" s="110"/>
      <c r="E509" s="108"/>
      <c r="F509" s="108" t="str">
        <f>'[5]存货（  ）抽查盘点表'!G550</f>
        <v>件</v>
      </c>
      <c r="G509" s="111">
        <f>'[5]存货（  ）抽查盘点表'!I550</f>
        <v>1</v>
      </c>
      <c r="H509" s="111">
        <f t="shared" si="36"/>
        <v>32.48</v>
      </c>
      <c r="I509" s="111">
        <f>'[5]存货（  ）抽查盘点表'!J550</f>
        <v>32.48</v>
      </c>
      <c r="J509" s="115">
        <f>'[5]存货（  ）抽查盘点表'!O550</f>
        <v>0</v>
      </c>
      <c r="K509" s="111">
        <f t="shared" si="37"/>
        <v>0</v>
      </c>
      <c r="L509" s="115">
        <f>'[5]存货（  ）抽查盘点表'!Z550</f>
        <v>0</v>
      </c>
      <c r="M509" s="116">
        <f t="shared" si="38"/>
        <v>-32.48</v>
      </c>
      <c r="N509" s="117">
        <f t="shared" si="39"/>
        <v>-1</v>
      </c>
      <c r="O509" s="118"/>
    </row>
    <row r="510" s="105" customFormat="1" ht="16.5" customHeight="1" spans="1:15">
      <c r="A510" s="108">
        <f>'[5]存货（  ）抽查盘点表'!A551</f>
        <v>546</v>
      </c>
      <c r="B510" s="109" t="str">
        <f>'[5]存货（  ）抽查盘点表'!B551</f>
        <v>0906050233</v>
      </c>
      <c r="C510" s="108" t="str">
        <f>'[5]存货（  ）抽查盘点表'!D551</f>
        <v>铜内丝弯头</v>
      </c>
      <c r="D510" s="110" t="str">
        <f>'[5]存货（  ）抽查盘点表'!E551</f>
        <v>20</v>
      </c>
      <c r="E510" s="108"/>
      <c r="F510" s="108" t="str">
        <f>'[5]存货（  ）抽查盘点表'!G551</f>
        <v>件</v>
      </c>
      <c r="G510" s="111">
        <f>'[5]存货（  ）抽查盘点表'!I551</f>
        <v>118</v>
      </c>
      <c r="H510" s="111">
        <f t="shared" si="36"/>
        <v>6.4956779661017</v>
      </c>
      <c r="I510" s="111">
        <f>'[5]存货（  ）抽查盘点表'!J551</f>
        <v>766.49</v>
      </c>
      <c r="J510" s="115">
        <f>'[5]存货（  ）抽查盘点表'!O551</f>
        <v>106</v>
      </c>
      <c r="K510" s="111">
        <f t="shared" si="37"/>
        <v>0.6495678</v>
      </c>
      <c r="L510" s="115">
        <f>'[5]存货（  ）抽查盘点表'!Z551</f>
        <v>68.8541868</v>
      </c>
      <c r="M510" s="116">
        <f t="shared" si="38"/>
        <v>-697.6358132</v>
      </c>
      <c r="N510" s="117">
        <f t="shared" si="39"/>
        <v>-0.910169491056635</v>
      </c>
      <c r="O510" s="118"/>
    </row>
    <row r="511" s="105" customFormat="1" ht="16.5" customHeight="1" spans="1:15">
      <c r="A511" s="108">
        <f>'[5]存货（  ）抽查盘点表'!A552</f>
        <v>547</v>
      </c>
      <c r="B511" s="109" t="str">
        <f>'[5]存货（  ）抽查盘点表'!B552</f>
        <v>0906050265</v>
      </c>
      <c r="C511" s="108" t="str">
        <f>'[5]存货（  ）抽查盘点表'!D552</f>
        <v>铁弯头</v>
      </c>
      <c r="D511" s="110" t="str">
        <f>'[5]存货（  ）抽查盘点表'!E552</f>
        <v>ø40</v>
      </c>
      <c r="E511" s="108"/>
      <c r="F511" s="108" t="str">
        <f>'[5]存货（  ）抽查盘点表'!G552</f>
        <v>件</v>
      </c>
      <c r="G511" s="111">
        <f>'[5]存货（  ）抽查盘点表'!I552</f>
        <v>10</v>
      </c>
      <c r="H511" s="111">
        <f t="shared" si="36"/>
        <v>6.695</v>
      </c>
      <c r="I511" s="111">
        <f>'[5]存货（  ）抽查盘点表'!J552</f>
        <v>66.95</v>
      </c>
      <c r="J511" s="115">
        <f>'[5]存货（  ）抽查盘点表'!O552</f>
        <v>10</v>
      </c>
      <c r="K511" s="111">
        <f t="shared" si="37"/>
        <v>0.6695</v>
      </c>
      <c r="L511" s="115">
        <f>'[5]存货（  ）抽查盘点表'!Z552</f>
        <v>6.695</v>
      </c>
      <c r="M511" s="116">
        <f t="shared" si="38"/>
        <v>-60.255</v>
      </c>
      <c r="N511" s="117">
        <f t="shared" si="39"/>
        <v>-0.9</v>
      </c>
      <c r="O511" s="118"/>
    </row>
    <row r="512" s="105" customFormat="1" ht="16.5" customHeight="1" spans="1:15">
      <c r="A512" s="108">
        <f>'[5]存货（  ）抽查盘点表'!A553</f>
        <v>548</v>
      </c>
      <c r="B512" s="109" t="str">
        <f>'[5]存货（  ）抽查盘点表'!B553</f>
        <v>0906050266</v>
      </c>
      <c r="C512" s="108" t="str">
        <f>'[5]存货（  ）抽查盘点表'!D553</f>
        <v>铜内外丝直接</v>
      </c>
      <c r="D512" s="110" t="str">
        <f>'[5]存货（  ）抽查盘点表'!E553</f>
        <v>国标20mm</v>
      </c>
      <c r="E512" s="108"/>
      <c r="F512" s="108" t="str">
        <f>'[5]存货（  ）抽查盘点表'!G553</f>
        <v>件</v>
      </c>
      <c r="G512" s="111">
        <f>'[5]存货（  ）抽查盘点表'!I553</f>
        <v>20</v>
      </c>
      <c r="H512" s="111">
        <f t="shared" si="36"/>
        <v>4.2</v>
      </c>
      <c r="I512" s="111">
        <f>'[5]存货（  ）抽查盘点表'!J553</f>
        <v>84</v>
      </c>
      <c r="J512" s="115">
        <f>'[5]存货（  ）抽查盘点表'!O553</f>
        <v>20</v>
      </c>
      <c r="K512" s="111">
        <f t="shared" si="37"/>
        <v>0.42</v>
      </c>
      <c r="L512" s="115">
        <f>'[5]存货（  ）抽查盘点表'!Z553</f>
        <v>8.4</v>
      </c>
      <c r="M512" s="116">
        <f t="shared" si="38"/>
        <v>-75.6</v>
      </c>
      <c r="N512" s="117">
        <f t="shared" si="39"/>
        <v>-0.9</v>
      </c>
      <c r="O512" s="118"/>
    </row>
    <row r="513" s="105" customFormat="1" ht="16.5" customHeight="1" spans="1:15">
      <c r="A513" s="108">
        <f>'[5]存货（  ）抽查盘点表'!A554</f>
        <v>549</v>
      </c>
      <c r="B513" s="109" t="str">
        <f>'[5]存货（  ）抽查盘点表'!B554</f>
        <v>0906050268</v>
      </c>
      <c r="C513" s="108" t="str">
        <f>'[5]存货（  ）抽查盘点表'!D554</f>
        <v>铁直接（电）</v>
      </c>
      <c r="D513" s="110" t="str">
        <f>'[5]存货（  ）抽查盘点表'!E554</f>
        <v>40mm</v>
      </c>
      <c r="E513" s="108"/>
      <c r="F513" s="108" t="str">
        <f>'[5]存货（  ）抽查盘点表'!G554</f>
        <v>件</v>
      </c>
      <c r="G513" s="111">
        <f>'[5]存货（  ）抽查盘点表'!I554</f>
        <v>5</v>
      </c>
      <c r="H513" s="111">
        <f t="shared" si="36"/>
        <v>2.5</v>
      </c>
      <c r="I513" s="111">
        <f>'[5]存货（  ）抽查盘点表'!J554</f>
        <v>12.5</v>
      </c>
      <c r="J513" s="115">
        <f>'[5]存货（  ）抽查盘点表'!O554</f>
        <v>5</v>
      </c>
      <c r="K513" s="111">
        <f t="shared" si="37"/>
        <v>0.25</v>
      </c>
      <c r="L513" s="115">
        <f>'[5]存货（  ）抽查盘点表'!Z554</f>
        <v>1.25</v>
      </c>
      <c r="M513" s="116">
        <f t="shared" si="38"/>
        <v>-11.25</v>
      </c>
      <c r="N513" s="117">
        <f t="shared" si="39"/>
        <v>-0.9</v>
      </c>
      <c r="O513" s="118"/>
    </row>
    <row r="514" s="105" customFormat="1" ht="16.5" customHeight="1" spans="1:15">
      <c r="A514" s="108">
        <f>'[5]存货（  ）抽查盘点表'!A555</f>
        <v>550</v>
      </c>
      <c r="B514" s="109" t="str">
        <f>'[5]存货（  ）抽查盘点表'!B555</f>
        <v>09070017</v>
      </c>
      <c r="C514" s="108" t="str">
        <f>'[5]存货（  ）抽查盘点表'!D555</f>
        <v>自动排气阀</v>
      </c>
      <c r="D514" s="110" t="str">
        <f>'[5]存货（  ）抽查盘点表'!E555</f>
        <v>DN15</v>
      </c>
      <c r="E514" s="108"/>
      <c r="F514" s="108" t="str">
        <f>'[5]存货（  ）抽查盘点表'!G555</f>
        <v>件</v>
      </c>
      <c r="G514" s="111">
        <f>'[5]存货（  ）抽查盘点表'!I555</f>
        <v>1</v>
      </c>
      <c r="H514" s="111">
        <f t="shared" si="36"/>
        <v>109.4</v>
      </c>
      <c r="I514" s="111">
        <f>'[5]存货（  ）抽查盘点表'!J555</f>
        <v>109.4</v>
      </c>
      <c r="J514" s="115">
        <f>'[5]存货（  ）抽查盘点表'!O555</f>
        <v>1</v>
      </c>
      <c r="K514" s="111">
        <f t="shared" si="37"/>
        <v>10.94</v>
      </c>
      <c r="L514" s="115">
        <f>'[5]存货（  ）抽查盘点表'!Z555</f>
        <v>10.94</v>
      </c>
      <c r="M514" s="116">
        <f t="shared" si="38"/>
        <v>-98.46</v>
      </c>
      <c r="N514" s="117">
        <f t="shared" si="39"/>
        <v>-0.9</v>
      </c>
      <c r="O514" s="118"/>
    </row>
    <row r="515" s="105" customFormat="1" ht="16.5" customHeight="1" spans="1:15">
      <c r="A515" s="108">
        <f>'[5]存货（  ）抽查盘点表'!A556</f>
        <v>551</v>
      </c>
      <c r="B515" s="109" t="str">
        <f>'[5]存货（  ）抽查盘点表'!B556</f>
        <v>09070047</v>
      </c>
      <c r="C515" s="108" t="str">
        <f>'[5]存货（  ）抽查盘点表'!D556</f>
        <v>地暖卡钉</v>
      </c>
      <c r="D515" s="110" t="str">
        <f>'[5]存货（  ）抽查盘点表'!E556</f>
        <v>¢16</v>
      </c>
      <c r="E515" s="108"/>
      <c r="F515" s="108" t="str">
        <f>'[5]存货（  ）抽查盘点表'!G556</f>
        <v>个</v>
      </c>
      <c r="G515" s="111">
        <f>'[5]存货（  ）抽查盘点表'!I556</f>
        <v>3000</v>
      </c>
      <c r="H515" s="111">
        <f t="shared" si="36"/>
        <v>0.17094</v>
      </c>
      <c r="I515" s="111">
        <f>'[5]存货（  ）抽查盘点表'!J556</f>
        <v>512.82</v>
      </c>
      <c r="J515" s="115">
        <f>'[5]存货（  ）抽查盘点表'!O556</f>
        <v>3000</v>
      </c>
      <c r="K515" s="111">
        <f t="shared" si="37"/>
        <v>0.017094</v>
      </c>
      <c r="L515" s="115">
        <f>'[5]存货（  ）抽查盘点表'!Z556</f>
        <v>51.282</v>
      </c>
      <c r="M515" s="116">
        <f t="shared" si="38"/>
        <v>-461.538</v>
      </c>
      <c r="N515" s="117">
        <f t="shared" si="39"/>
        <v>-0.9</v>
      </c>
      <c r="O515" s="118"/>
    </row>
    <row r="516" s="105" customFormat="1" ht="16.5" customHeight="1" spans="1:15">
      <c r="A516" s="108">
        <f>'[5]存货（  ）抽查盘点表'!A557</f>
        <v>552</v>
      </c>
      <c r="B516" s="109" t="str">
        <f>'[5]存货（  ）抽查盘点表'!B557</f>
        <v>09080016</v>
      </c>
      <c r="C516" s="108" t="str">
        <f>'[5]存货（  ）抽查盘点表'!D557</f>
        <v>洗脸盆</v>
      </c>
      <c r="D516" s="110"/>
      <c r="E516" s="108"/>
      <c r="F516" s="108" t="str">
        <f>'[5]存货（  ）抽查盘点表'!G557</f>
        <v>件</v>
      </c>
      <c r="G516" s="111">
        <f>'[5]存货（  ）抽查盘点表'!I557</f>
        <v>2</v>
      </c>
      <c r="H516" s="111">
        <f t="shared" si="36"/>
        <v>891.025</v>
      </c>
      <c r="I516" s="111">
        <f>'[5]存货（  ）抽查盘点表'!J557</f>
        <v>1782.05</v>
      </c>
      <c r="J516" s="115">
        <f>'[5]存货（  ）抽查盘点表'!O557</f>
        <v>2</v>
      </c>
      <c r="K516" s="111">
        <f t="shared" si="37"/>
        <v>89.1025</v>
      </c>
      <c r="L516" s="115">
        <f>'[5]存货（  ）抽查盘点表'!Z557</f>
        <v>178.205</v>
      </c>
      <c r="M516" s="116">
        <f t="shared" si="38"/>
        <v>-1603.845</v>
      </c>
      <c r="N516" s="117">
        <f t="shared" si="39"/>
        <v>-0.9</v>
      </c>
      <c r="O516" s="118"/>
    </row>
    <row r="517" s="105" customFormat="1" ht="16.5" customHeight="1" spans="1:15">
      <c r="A517" s="108">
        <f>'[5]存货（  ）抽查盘点表'!A558</f>
        <v>553</v>
      </c>
      <c r="B517" s="109" t="str">
        <f>'[5]存货（  ）抽查盘点表'!B558</f>
        <v>09080030</v>
      </c>
      <c r="C517" s="108" t="str">
        <f>'[5]存货（  ）抽查盘点表'!D558</f>
        <v>取水阀</v>
      </c>
      <c r="D517" s="110"/>
      <c r="E517" s="108"/>
      <c r="F517" s="108" t="str">
        <f>'[5]存货（  ）抽查盘点表'!G558</f>
        <v>件</v>
      </c>
      <c r="G517" s="111">
        <f>'[5]存货（  ）抽查盘点表'!I558</f>
        <v>2</v>
      </c>
      <c r="H517" s="111">
        <f t="shared" si="36"/>
        <v>25</v>
      </c>
      <c r="I517" s="111">
        <f>'[5]存货（  ）抽查盘点表'!J558</f>
        <v>50</v>
      </c>
      <c r="J517" s="115">
        <f>'[5]存货（  ）抽查盘点表'!O558</f>
        <v>2</v>
      </c>
      <c r="K517" s="111">
        <f t="shared" si="37"/>
        <v>2.5</v>
      </c>
      <c r="L517" s="115">
        <f>'[5]存货（  ）抽查盘点表'!Z558</f>
        <v>5</v>
      </c>
      <c r="M517" s="116">
        <f t="shared" si="38"/>
        <v>-45</v>
      </c>
      <c r="N517" s="117">
        <f t="shared" si="39"/>
        <v>-0.9</v>
      </c>
      <c r="O517" s="118"/>
    </row>
    <row r="518" s="105" customFormat="1" ht="16.5" customHeight="1" spans="1:15">
      <c r="A518" s="108">
        <f>'[5]存货（  ）抽查盘点表'!A559</f>
        <v>554</v>
      </c>
      <c r="B518" s="109" t="str">
        <f>'[5]存货（  ）抽查盘点表'!B559</f>
        <v>09090021</v>
      </c>
      <c r="C518" s="108" t="str">
        <f>'[5]存货（  ）抽查盘点表'!D559</f>
        <v>消防水枪</v>
      </c>
      <c r="D518" s="110" t="str">
        <f>'[5]存货（  ）抽查盘点表'!E559</f>
        <v>直流开关</v>
      </c>
      <c r="E518" s="108"/>
      <c r="F518" s="108" t="str">
        <f>'[5]存货（  ）抽查盘点表'!G559</f>
        <v>件</v>
      </c>
      <c r="G518" s="111">
        <f>'[5]存货（  ）抽查盘点表'!I559</f>
        <v>10</v>
      </c>
      <c r="H518" s="111">
        <f t="shared" si="36"/>
        <v>34.513</v>
      </c>
      <c r="I518" s="111">
        <f>'[5]存货（  ）抽查盘点表'!J559</f>
        <v>345.13</v>
      </c>
      <c r="J518" s="115">
        <f>'[5]存货（  ）抽查盘点表'!O559</f>
        <v>10</v>
      </c>
      <c r="K518" s="111">
        <f t="shared" si="37"/>
        <v>3.4513</v>
      </c>
      <c r="L518" s="115">
        <f>'[5]存货（  ）抽查盘点表'!Z559</f>
        <v>34.513</v>
      </c>
      <c r="M518" s="116">
        <f t="shared" si="38"/>
        <v>-310.617</v>
      </c>
      <c r="N518" s="117">
        <f t="shared" si="39"/>
        <v>-0.9</v>
      </c>
      <c r="O518" s="118"/>
    </row>
    <row r="519" s="105" customFormat="1" ht="16.5" customHeight="1" spans="1:15">
      <c r="A519" s="108">
        <f>'[5]存货（  ）抽查盘点表'!A560</f>
        <v>555</v>
      </c>
      <c r="B519" s="109" t="str">
        <f>'[5]存货（  ）抽查盘点表'!B560</f>
        <v>1001010027</v>
      </c>
      <c r="C519" s="108" t="str">
        <f>'[5]存货（  ）抽查盘点表'!D560</f>
        <v>电子线</v>
      </c>
      <c r="D519" s="110" t="str">
        <f>'[5]存货（  ）抽查盘点表'!E560</f>
        <v>美标；1015-8#</v>
      </c>
      <c r="E519" s="108"/>
      <c r="F519" s="108" t="str">
        <f>'[5]存货（  ）抽查盘点表'!G560</f>
        <v>米</v>
      </c>
      <c r="G519" s="111">
        <f>'[5]存货（  ）抽查盘点表'!I560</f>
        <v>300</v>
      </c>
      <c r="H519" s="111">
        <f t="shared" si="36"/>
        <v>3</v>
      </c>
      <c r="I519" s="111">
        <f>'[5]存货（  ）抽查盘点表'!J560</f>
        <v>900</v>
      </c>
      <c r="J519" s="115">
        <f>'[5]存货（  ）抽查盘点表'!O560</f>
        <v>300</v>
      </c>
      <c r="K519" s="111">
        <f t="shared" si="37"/>
        <v>1.5</v>
      </c>
      <c r="L519" s="115">
        <f>'[5]存货（  ）抽查盘点表'!Z560</f>
        <v>450</v>
      </c>
      <c r="M519" s="116">
        <f t="shared" si="38"/>
        <v>-450</v>
      </c>
      <c r="N519" s="117">
        <f t="shared" si="39"/>
        <v>-0.5</v>
      </c>
      <c r="O519" s="118"/>
    </row>
    <row r="520" s="105" customFormat="1" ht="16.5" customHeight="1" spans="1:15">
      <c r="A520" s="108">
        <f>'[5]存货（  ）抽查盘点表'!A561</f>
        <v>556</v>
      </c>
      <c r="B520" s="109" t="str">
        <f>'[5]存货（  ）抽查盘点表'!B561</f>
        <v>1001010028</v>
      </c>
      <c r="C520" s="108" t="str">
        <f>'[5]存货（  ）抽查盘点表'!D561</f>
        <v>电子线</v>
      </c>
      <c r="D520" s="110" t="str">
        <f>'[5]存货（  ）抽查盘点表'!E561</f>
        <v>美标；1015-10#</v>
      </c>
      <c r="E520" s="108"/>
      <c r="F520" s="108" t="str">
        <f>'[5]存货（  ）抽查盘点表'!G561</f>
        <v>米</v>
      </c>
      <c r="G520" s="111">
        <f>'[5]存货（  ）抽查盘点表'!I561</f>
        <v>1200</v>
      </c>
      <c r="H520" s="111">
        <f t="shared" si="36"/>
        <v>3.082525</v>
      </c>
      <c r="I520" s="111">
        <f>'[5]存货（  ）抽查盘点表'!J561</f>
        <v>3699.03</v>
      </c>
      <c r="J520" s="115">
        <f>'[5]存货（  ）抽查盘点表'!O561</f>
        <v>1200</v>
      </c>
      <c r="K520" s="111">
        <f t="shared" si="37"/>
        <v>1.5412625</v>
      </c>
      <c r="L520" s="115">
        <f>'[5]存货（  ）抽查盘点表'!Z561</f>
        <v>1849.515</v>
      </c>
      <c r="M520" s="116">
        <f t="shared" si="38"/>
        <v>-1849.515</v>
      </c>
      <c r="N520" s="117">
        <f t="shared" si="39"/>
        <v>-0.5</v>
      </c>
      <c r="O520" s="118"/>
    </row>
    <row r="521" s="105" customFormat="1" ht="16.5" customHeight="1" spans="1:15">
      <c r="A521" s="108">
        <f>'[5]存货（  ）抽查盘点表'!A562</f>
        <v>557</v>
      </c>
      <c r="B521" s="109" t="str">
        <f>'[5]存货（  ）抽查盘点表'!B562</f>
        <v>1001010029</v>
      </c>
      <c r="C521" s="108" t="str">
        <f>'[5]存货（  ）抽查盘点表'!D562</f>
        <v>电子线</v>
      </c>
      <c r="D521" s="110" t="str">
        <f>'[5]存货（  ）抽查盘点表'!E562</f>
        <v>美标；1015-14#</v>
      </c>
      <c r="E521" s="108"/>
      <c r="F521" s="108" t="str">
        <f>'[5]存货（  ）抽查盘点表'!G562</f>
        <v>米</v>
      </c>
      <c r="G521" s="111">
        <f>'[5]存货（  ）抽查盘点表'!I562</f>
        <v>766</v>
      </c>
      <c r="H521" s="111">
        <f t="shared" si="36"/>
        <v>1.40117493472585</v>
      </c>
      <c r="I521" s="111">
        <f>'[5]存货（  ）抽查盘点表'!J562</f>
        <v>1073.3</v>
      </c>
      <c r="J521" s="115">
        <f>'[5]存货（  ）抽查盘点表'!O562</f>
        <v>766</v>
      </c>
      <c r="K521" s="111">
        <f t="shared" si="37"/>
        <v>0.7005875</v>
      </c>
      <c r="L521" s="115">
        <f>'[5]存货（  ）抽查盘点表'!Z562</f>
        <v>536.650025</v>
      </c>
      <c r="M521" s="116">
        <f t="shared" si="38"/>
        <v>-536.649975</v>
      </c>
      <c r="N521" s="117">
        <f t="shared" si="39"/>
        <v>-0.499999976707351</v>
      </c>
      <c r="O521" s="118"/>
    </row>
    <row r="522" s="105" customFormat="1" ht="16.5" customHeight="1" spans="1:15">
      <c r="A522" s="108">
        <f>'[5]存货（  ）抽查盘点表'!A563</f>
        <v>558</v>
      </c>
      <c r="B522" s="109" t="str">
        <f>'[5]存货（  ）抽查盘点表'!B563</f>
        <v>1001010034</v>
      </c>
      <c r="C522" s="108" t="str">
        <f>'[5]存货（  ）抽查盘点表'!D563</f>
        <v>电子线</v>
      </c>
      <c r="D522" s="110" t="str">
        <f>'[5]存货（  ）抽查盘点表'!E563</f>
        <v>美标；1015-12#</v>
      </c>
      <c r="E522" s="108"/>
      <c r="F522" s="108" t="str">
        <f>'[5]存货（  ）抽查盘点表'!G563</f>
        <v>米</v>
      </c>
      <c r="G522" s="111">
        <f>'[5]存货（  ）抽查盘点表'!I563</f>
        <v>111</v>
      </c>
      <c r="H522" s="111">
        <f t="shared" si="36"/>
        <v>2.05495495495495</v>
      </c>
      <c r="I522" s="111">
        <f>'[5]存货（  ）抽查盘点表'!J563</f>
        <v>228.1</v>
      </c>
      <c r="J522" s="115">
        <f>'[5]存货（  ）抽查盘点表'!O563</f>
        <v>111</v>
      </c>
      <c r="K522" s="111">
        <f t="shared" si="37"/>
        <v>1.0274775</v>
      </c>
      <c r="L522" s="115">
        <f>'[5]存货（  ）抽查盘点表'!Z563</f>
        <v>114.0500025</v>
      </c>
      <c r="M522" s="116">
        <f t="shared" si="38"/>
        <v>-114.0499975</v>
      </c>
      <c r="N522" s="117">
        <f t="shared" si="39"/>
        <v>-0.499999989039895</v>
      </c>
      <c r="O522" s="118"/>
    </row>
    <row r="523" s="105" customFormat="1" ht="16.5" customHeight="1" spans="1:15">
      <c r="A523" s="108">
        <f>'[5]存货（  ）抽查盘点表'!A564</f>
        <v>559</v>
      </c>
      <c r="B523" s="109" t="str">
        <f>'[5]存货（  ）抽查盘点表'!B564</f>
        <v>1001010041</v>
      </c>
      <c r="C523" s="108" t="str">
        <f>'[5]存货（  ）抽查盘点表'!D564</f>
        <v>耐火电线</v>
      </c>
      <c r="D523" s="110" t="str">
        <f>'[5]存货（  ）抽查盘点表'!E564</f>
        <v>2.5</v>
      </c>
      <c r="E523" s="108"/>
      <c r="F523" s="108" t="str">
        <f>'[5]存货（  ）抽查盘点表'!G564</f>
        <v>米</v>
      </c>
      <c r="G523" s="111">
        <f>'[5]存货（  ）抽查盘点表'!I564</f>
        <v>0</v>
      </c>
      <c r="H523" s="111">
        <f t="shared" si="36"/>
        <v>0</v>
      </c>
      <c r="I523" s="111">
        <f>'[5]存货（  ）抽查盘点表'!J564</f>
        <v>24.27</v>
      </c>
      <c r="J523" s="115">
        <f>'[5]存货（  ）抽查盘点表'!O564</f>
        <v>0</v>
      </c>
      <c r="K523" s="111">
        <f t="shared" si="37"/>
        <v>0</v>
      </c>
      <c r="L523" s="115">
        <f>'[5]存货（  ）抽查盘点表'!Z564</f>
        <v>0</v>
      </c>
      <c r="M523" s="116">
        <f t="shared" si="38"/>
        <v>-24.27</v>
      </c>
      <c r="N523" s="117">
        <f t="shared" si="39"/>
        <v>-1</v>
      </c>
      <c r="O523" s="118"/>
    </row>
    <row r="524" s="105" customFormat="1" ht="16.5" customHeight="1" spans="1:15">
      <c r="A524" s="108">
        <f>'[5]存货（  ）抽查盘点表'!A565</f>
        <v>560</v>
      </c>
      <c r="B524" s="109" t="str">
        <f>'[5]存货（  ）抽查盘点表'!B565</f>
        <v>1001010043</v>
      </c>
      <c r="C524" s="108" t="str">
        <f>'[5]存货（  ）抽查盘点表'!D565</f>
        <v>电线</v>
      </c>
      <c r="D524" s="110" t="str">
        <f>'[5]存货（  ）抽查盘点表'!E565</f>
        <v>BV 16㎡</v>
      </c>
      <c r="E524" s="108"/>
      <c r="F524" s="108" t="str">
        <f>'[5]存货（  ）抽查盘点表'!G565</f>
        <v>米</v>
      </c>
      <c r="G524" s="111">
        <f>'[5]存货（  ）抽查盘点表'!I565</f>
        <v>70</v>
      </c>
      <c r="H524" s="111">
        <f t="shared" si="36"/>
        <v>7.60685714285714</v>
      </c>
      <c r="I524" s="111">
        <f>'[5]存货（  ）抽查盘点表'!J565</f>
        <v>532.48</v>
      </c>
      <c r="J524" s="115">
        <f>'[5]存货（  ）抽查盘点表'!O565</f>
        <v>70</v>
      </c>
      <c r="K524" s="111">
        <f t="shared" si="37"/>
        <v>3.8034285</v>
      </c>
      <c r="L524" s="115">
        <f>'[5]存货（  ）抽查盘点表'!Z565</f>
        <v>266.239995</v>
      </c>
      <c r="M524" s="116">
        <f t="shared" si="38"/>
        <v>-266.240005</v>
      </c>
      <c r="N524" s="117">
        <f t="shared" si="39"/>
        <v>-0.500000009390024</v>
      </c>
      <c r="O524" s="118"/>
    </row>
    <row r="525" s="105" customFormat="1" ht="16.5" customHeight="1" spans="1:15">
      <c r="A525" s="108">
        <f>'[5]存货（  ）抽查盘点表'!A566</f>
        <v>561</v>
      </c>
      <c r="B525" s="109" t="str">
        <f>'[5]存货（  ）抽查盘点表'!B566</f>
        <v>1001020002</v>
      </c>
      <c r="C525" s="108" t="str">
        <f>'[5]存货（  ）抽查盘点表'!D566</f>
        <v>软铜芯线</v>
      </c>
      <c r="D525" s="110" t="str">
        <f>'[5]存货（  ）抽查盘点表'!E566</f>
        <v>BVR-2.5mm2</v>
      </c>
      <c r="E525" s="108"/>
      <c r="F525" s="108" t="str">
        <f>'[5]存货（  ）抽查盘点表'!G566</f>
        <v>米</v>
      </c>
      <c r="G525" s="111">
        <f>'[5]存货（  ）抽查盘点表'!I566</f>
        <v>350</v>
      </c>
      <c r="H525" s="111">
        <f t="shared" si="36"/>
        <v>1.52651428571429</v>
      </c>
      <c r="I525" s="111">
        <f>'[5]存货（  ）抽查盘点表'!J566</f>
        <v>534.28</v>
      </c>
      <c r="J525" s="115">
        <f>'[5]存货（  ）抽查盘点表'!O566</f>
        <v>350</v>
      </c>
      <c r="K525" s="111">
        <f t="shared" si="37"/>
        <v>0.763257</v>
      </c>
      <c r="L525" s="115">
        <f>'[5]存货（  ）抽查盘点表'!Z566</f>
        <v>267.13995</v>
      </c>
      <c r="M525" s="116">
        <f t="shared" si="38"/>
        <v>-267.14005</v>
      </c>
      <c r="N525" s="117">
        <f t="shared" si="39"/>
        <v>-0.500000093583889</v>
      </c>
      <c r="O525" s="118"/>
    </row>
    <row r="526" s="105" customFormat="1" ht="16.5" customHeight="1" spans="1:15">
      <c r="A526" s="108">
        <f>'[5]存货（  ）抽查盘点表'!A567</f>
        <v>562</v>
      </c>
      <c r="B526" s="109" t="str">
        <f>'[5]存货（  ）抽查盘点表'!B567</f>
        <v>1001030013</v>
      </c>
      <c r="C526" s="108" t="str">
        <f>'[5]存货（  ）抽查盘点表'!D567</f>
        <v>RVV护套线</v>
      </c>
      <c r="D526" s="110" t="str">
        <f>'[5]存货（  ）抽查盘点表'!E567</f>
        <v>2*1</v>
      </c>
      <c r="E526" s="108"/>
      <c r="F526" s="108" t="str">
        <f>'[5]存货（  ）抽查盘点表'!G567</f>
        <v>米</v>
      </c>
      <c r="G526" s="111">
        <f>'[5]存货（  ）抽查盘点表'!I567</f>
        <v>120</v>
      </c>
      <c r="H526" s="111">
        <f t="shared" si="36"/>
        <v>1.453</v>
      </c>
      <c r="I526" s="111">
        <f>'[5]存货（  ）抽查盘点表'!J567</f>
        <v>174.36</v>
      </c>
      <c r="J526" s="115">
        <f>'[5]存货（  ）抽查盘点表'!O567</f>
        <v>120</v>
      </c>
      <c r="K526" s="111">
        <f t="shared" si="37"/>
        <v>0.7265</v>
      </c>
      <c r="L526" s="115">
        <f>'[5]存货（  ）抽查盘点表'!Z567</f>
        <v>87.18</v>
      </c>
      <c r="M526" s="116">
        <f t="shared" si="38"/>
        <v>-87.18</v>
      </c>
      <c r="N526" s="117">
        <f t="shared" si="39"/>
        <v>-0.5</v>
      </c>
      <c r="O526" s="118"/>
    </row>
    <row r="527" s="105" customFormat="1" ht="16.5" customHeight="1" spans="1:15">
      <c r="A527" s="108">
        <f>'[5]存货（  ）抽查盘点表'!A568</f>
        <v>563</v>
      </c>
      <c r="B527" s="109" t="str">
        <f>'[5]存货（  ）抽查盘点表'!B568</f>
        <v>1001030014</v>
      </c>
      <c r="C527" s="108" t="str">
        <f>'[5]存货（  ）抽查盘点表'!D568</f>
        <v>RVV护套线</v>
      </c>
      <c r="D527" s="110" t="str">
        <f>'[5]存货（  ）抽查盘点表'!E568</f>
        <v>2*0.5</v>
      </c>
      <c r="E527" s="108"/>
      <c r="F527" s="108" t="str">
        <f>'[5]存货（  ）抽查盘点表'!G568</f>
        <v>米</v>
      </c>
      <c r="G527" s="111">
        <f>'[5]存货（  ）抽查盘点表'!I568</f>
        <v>85</v>
      </c>
      <c r="H527" s="111">
        <f t="shared" si="36"/>
        <v>0.769294117647059</v>
      </c>
      <c r="I527" s="111">
        <f>'[5]存货（  ）抽查盘点表'!J568</f>
        <v>65.39</v>
      </c>
      <c r="J527" s="115">
        <f>'[5]存货（  ）抽查盘点表'!O568</f>
        <v>85</v>
      </c>
      <c r="K527" s="111">
        <f t="shared" si="37"/>
        <v>0.384647</v>
      </c>
      <c r="L527" s="115">
        <f>'[5]存货（  ）抽查盘点表'!Z568</f>
        <v>32.694995</v>
      </c>
      <c r="M527" s="116">
        <f t="shared" si="38"/>
        <v>-32.695005</v>
      </c>
      <c r="N527" s="117">
        <f t="shared" si="39"/>
        <v>-0.500000076464291</v>
      </c>
      <c r="O527" s="118"/>
    </row>
    <row r="528" s="105" customFormat="1" ht="16.5" customHeight="1" spans="1:15">
      <c r="A528" s="108">
        <f>'[5]存货（  ）抽查盘点表'!A569</f>
        <v>564</v>
      </c>
      <c r="B528" s="109" t="str">
        <f>'[5]存货（  ）抽查盘点表'!B569</f>
        <v>1001030015</v>
      </c>
      <c r="C528" s="108" t="str">
        <f>'[5]存货（  ）抽查盘点表'!D569</f>
        <v>护套线</v>
      </c>
      <c r="D528" s="110" t="str">
        <f>'[5]存货（  ）抽查盘点表'!E569</f>
        <v>RVV-4*0.5</v>
      </c>
      <c r="E528" s="108"/>
      <c r="F528" s="108" t="str">
        <f>'[5]存货（  ）抽查盘点表'!G569</f>
        <v>米</v>
      </c>
      <c r="G528" s="111">
        <f>'[5]存货（  ）抽查盘点表'!I569</f>
        <v>0</v>
      </c>
      <c r="H528" s="111">
        <f t="shared" si="36"/>
        <v>0</v>
      </c>
      <c r="I528" s="111">
        <f>'[5]存货（  ）抽查盘点表'!J569</f>
        <v>287.4</v>
      </c>
      <c r="J528" s="115">
        <f>'[5]存货（  ）抽查盘点表'!O569</f>
        <v>0</v>
      </c>
      <c r="K528" s="111">
        <f t="shared" si="37"/>
        <v>0</v>
      </c>
      <c r="L528" s="115">
        <f>'[5]存货（  ）抽查盘点表'!Z569</f>
        <v>0</v>
      </c>
      <c r="M528" s="116">
        <f t="shared" si="38"/>
        <v>-287.4</v>
      </c>
      <c r="N528" s="117">
        <f t="shared" si="39"/>
        <v>-1</v>
      </c>
      <c r="O528" s="118"/>
    </row>
    <row r="529" s="105" customFormat="1" ht="16.5" customHeight="1" spans="1:15">
      <c r="A529" s="108">
        <f>'[5]存货（  ）抽查盘点表'!A570</f>
        <v>565</v>
      </c>
      <c r="B529" s="109" t="str">
        <f>'[5]存货（  ）抽查盘点表'!B570</f>
        <v>1001030016</v>
      </c>
      <c r="C529" s="108" t="str">
        <f>'[5]存货（  ）抽查盘点表'!D570</f>
        <v>护套线</v>
      </c>
      <c r="D529" s="110" t="str">
        <f>'[5]存货（  ）抽查盘点表'!E570</f>
        <v>RVV4*1</v>
      </c>
      <c r="E529" s="108"/>
      <c r="F529" s="108" t="str">
        <f>'[5]存货（  ）抽查盘点表'!G570</f>
        <v>米</v>
      </c>
      <c r="G529" s="111">
        <f>'[5]存货（  ）抽查盘点表'!I570</f>
        <v>100</v>
      </c>
      <c r="H529" s="111">
        <f t="shared" si="36"/>
        <v>3.4188</v>
      </c>
      <c r="I529" s="111">
        <f>'[5]存货（  ）抽查盘点表'!J570</f>
        <v>341.88</v>
      </c>
      <c r="J529" s="115">
        <f>'[5]存货（  ）抽查盘点表'!O570</f>
        <v>100</v>
      </c>
      <c r="K529" s="111">
        <f t="shared" si="37"/>
        <v>1.7094</v>
      </c>
      <c r="L529" s="115">
        <f>'[5]存货（  ）抽查盘点表'!Z570</f>
        <v>170.94</v>
      </c>
      <c r="M529" s="116">
        <f t="shared" si="38"/>
        <v>-170.94</v>
      </c>
      <c r="N529" s="117">
        <f t="shared" si="39"/>
        <v>-0.5</v>
      </c>
      <c r="O529" s="118"/>
    </row>
    <row r="530" s="105" customFormat="1" ht="16.5" customHeight="1" spans="1:15">
      <c r="A530" s="108">
        <f>'[5]存货（  ）抽查盘点表'!A571</f>
        <v>566</v>
      </c>
      <c r="B530" s="109" t="str">
        <f>'[5]存货（  ）抽查盘点表'!B571</f>
        <v>1001030017</v>
      </c>
      <c r="C530" s="108" t="str">
        <f>'[5]存货（  ）抽查盘点表'!D571</f>
        <v>护套线</v>
      </c>
      <c r="D530" s="110" t="str">
        <f>'[5]存货（  ）抽查盘点表'!E571</f>
        <v>RVV8*1</v>
      </c>
      <c r="E530" s="108"/>
      <c r="F530" s="108" t="str">
        <f>'[5]存货（  ）抽查盘点表'!G571</f>
        <v>米</v>
      </c>
      <c r="G530" s="111">
        <f>'[5]存货（  ）抽查盘点表'!I571</f>
        <v>40</v>
      </c>
      <c r="H530" s="111">
        <f t="shared" si="36"/>
        <v>7.87025</v>
      </c>
      <c r="I530" s="111">
        <f>'[5]存货（  ）抽查盘点表'!J571</f>
        <v>314.81</v>
      </c>
      <c r="J530" s="115">
        <f>'[5]存货（  ）抽查盘点表'!O571</f>
        <v>40</v>
      </c>
      <c r="K530" s="111">
        <f t="shared" si="37"/>
        <v>3.935125</v>
      </c>
      <c r="L530" s="115">
        <f>'[5]存货（  ）抽查盘点表'!Z571</f>
        <v>157.405</v>
      </c>
      <c r="M530" s="116">
        <f t="shared" si="38"/>
        <v>-157.405</v>
      </c>
      <c r="N530" s="117">
        <f t="shared" si="39"/>
        <v>-0.5</v>
      </c>
      <c r="O530" s="118"/>
    </row>
    <row r="531" s="105" customFormat="1" ht="16.5" customHeight="1" spans="1:15">
      <c r="A531" s="108">
        <f>'[5]存货（  ）抽查盘点表'!A572</f>
        <v>567</v>
      </c>
      <c r="B531" s="109" t="str">
        <f>'[5]存货（  ）抽查盘点表'!B572</f>
        <v>1001030019</v>
      </c>
      <c r="C531" s="108" t="str">
        <f>'[5]存货（  ）抽查盘点表'!D572</f>
        <v>护套线</v>
      </c>
      <c r="D531" s="110" t="str">
        <f>'[5]存货（  ）抽查盘点表'!E572</f>
        <v>3*1.5</v>
      </c>
      <c r="E531" s="108"/>
      <c r="F531" s="108" t="str">
        <f>'[5]存货（  ）抽查盘点表'!G572</f>
        <v>米</v>
      </c>
      <c r="G531" s="111">
        <f>'[5]存货（  ）抽查盘点表'!I572</f>
        <v>50</v>
      </c>
      <c r="H531" s="111">
        <f t="shared" si="36"/>
        <v>2.7434</v>
      </c>
      <c r="I531" s="111">
        <f>'[5]存货（  ）抽查盘点表'!J572</f>
        <v>137.17</v>
      </c>
      <c r="J531" s="115">
        <f>'[5]存货（  ）抽查盘点表'!O572</f>
        <v>50</v>
      </c>
      <c r="K531" s="111">
        <f t="shared" si="37"/>
        <v>1.3717</v>
      </c>
      <c r="L531" s="115">
        <f>'[5]存货（  ）抽查盘点表'!Z572</f>
        <v>68.585</v>
      </c>
      <c r="M531" s="116">
        <f t="shared" si="38"/>
        <v>-68.585</v>
      </c>
      <c r="N531" s="117">
        <f t="shared" si="39"/>
        <v>-0.5</v>
      </c>
      <c r="O531" s="118"/>
    </row>
    <row r="532" s="105" customFormat="1" ht="16.5" customHeight="1" spans="1:15">
      <c r="A532" s="108">
        <f>'[5]存货（  ）抽查盘点表'!A573</f>
        <v>568</v>
      </c>
      <c r="B532" s="109" t="str">
        <f>'[5]存货（  ）抽查盘点表'!B573</f>
        <v>1002010235</v>
      </c>
      <c r="C532" s="108" t="str">
        <f>'[5]存货（  ）抽查盘点表'!D573</f>
        <v>软芯电力缆</v>
      </c>
      <c r="D532" s="110" t="str">
        <f>'[5]存货（  ）抽查盘点表'!E573</f>
        <v>ZR-VVR-1KV-1*10</v>
      </c>
      <c r="E532" s="108"/>
      <c r="F532" s="108" t="str">
        <f>'[5]存货（  ）抽查盘点表'!G573</f>
        <v>米</v>
      </c>
      <c r="G532" s="111">
        <f>'[5]存货（  ）抽查盘点表'!I573</f>
        <v>200</v>
      </c>
      <c r="H532" s="111">
        <f t="shared" si="36"/>
        <v>10.08545</v>
      </c>
      <c r="I532" s="111">
        <f>'[5]存货（  ）抽查盘点表'!J573</f>
        <v>2017.09</v>
      </c>
      <c r="J532" s="115">
        <f>'[5]存货（  ）抽查盘点表'!O573</f>
        <v>200</v>
      </c>
      <c r="K532" s="111">
        <f t="shared" si="37"/>
        <v>5.042725</v>
      </c>
      <c r="L532" s="115">
        <f>'[5]存货（  ）抽查盘点表'!Z573</f>
        <v>1008.545</v>
      </c>
      <c r="M532" s="116">
        <f t="shared" si="38"/>
        <v>-1008.545</v>
      </c>
      <c r="N532" s="117">
        <f t="shared" si="39"/>
        <v>-0.5</v>
      </c>
      <c r="O532" s="118"/>
    </row>
    <row r="533" s="105" customFormat="1" ht="16.5" customHeight="1" spans="1:15">
      <c r="A533" s="108">
        <f>'[5]存货（  ）抽查盘点表'!A574</f>
        <v>569</v>
      </c>
      <c r="B533" s="109" t="str">
        <f>'[5]存货（  ）抽查盘点表'!B574</f>
        <v>1002010236</v>
      </c>
      <c r="C533" s="108" t="str">
        <f>'[5]存货（  ）抽查盘点表'!D574</f>
        <v>软芯电力缆</v>
      </c>
      <c r="D533" s="110" t="str">
        <f>'[5]存货（  ）抽查盘点表'!E574</f>
        <v>ZR-VVR-1KV-1*16</v>
      </c>
      <c r="E533" s="108"/>
      <c r="F533" s="108" t="str">
        <f>'[5]存货（  ）抽查盘点表'!G574</f>
        <v>米</v>
      </c>
      <c r="G533" s="111">
        <f>'[5]存货（  ）抽查盘点表'!I574</f>
        <v>200</v>
      </c>
      <c r="H533" s="111">
        <f t="shared" si="36"/>
        <v>14.9573</v>
      </c>
      <c r="I533" s="111">
        <f>'[5]存货（  ）抽查盘点表'!J574</f>
        <v>2991.46</v>
      </c>
      <c r="J533" s="115">
        <f>'[5]存货（  ）抽查盘点表'!O574</f>
        <v>200</v>
      </c>
      <c r="K533" s="111">
        <f t="shared" si="37"/>
        <v>7.47865</v>
      </c>
      <c r="L533" s="115">
        <f>'[5]存货（  ）抽查盘点表'!Z574</f>
        <v>1495.73</v>
      </c>
      <c r="M533" s="116">
        <f t="shared" si="38"/>
        <v>-1495.73</v>
      </c>
      <c r="N533" s="117">
        <f t="shared" si="39"/>
        <v>-0.5</v>
      </c>
      <c r="O533" s="118"/>
    </row>
    <row r="534" s="105" customFormat="1" ht="16.5" customHeight="1" spans="1:15">
      <c r="A534" s="108">
        <f>'[5]存货（  ）抽查盘点表'!A575</f>
        <v>570</v>
      </c>
      <c r="B534" s="109" t="str">
        <f>'[5]存货（  ）抽查盘点表'!B575</f>
        <v>1002050006</v>
      </c>
      <c r="C534" s="108" t="str">
        <f>'[5]存货（  ）抽查盘点表'!D575</f>
        <v>橡套软电缆</v>
      </c>
      <c r="D534" s="110" t="str">
        <f>'[5]存货（  ）抽查盘点表'!E575</f>
        <v>YC-0.75KV-2*16</v>
      </c>
      <c r="E534" s="108"/>
      <c r="F534" s="108" t="str">
        <f>'[5]存货（  ）抽查盘点表'!G575</f>
        <v>米</v>
      </c>
      <c r="G534" s="111">
        <f>'[5]存货（  ）抽查盘点表'!I575</f>
        <v>60</v>
      </c>
      <c r="H534" s="111">
        <f t="shared" si="36"/>
        <v>36.9573333333333</v>
      </c>
      <c r="I534" s="111">
        <f>'[5]存货（  ）抽查盘点表'!J575</f>
        <v>2217.44</v>
      </c>
      <c r="J534" s="115">
        <f>'[5]存货（  ）抽查盘点表'!O575</f>
        <v>60</v>
      </c>
      <c r="K534" s="111">
        <f t="shared" si="37"/>
        <v>18.4786665</v>
      </c>
      <c r="L534" s="115">
        <f>'[5]存货（  ）抽查盘点表'!Z575</f>
        <v>1108.71999</v>
      </c>
      <c r="M534" s="116">
        <f t="shared" si="38"/>
        <v>-1108.72001</v>
      </c>
      <c r="N534" s="117">
        <f t="shared" si="39"/>
        <v>-0.500000004509705</v>
      </c>
      <c r="O534" s="118"/>
    </row>
    <row r="535" s="105" customFormat="1" ht="16.5" customHeight="1" spans="1:15">
      <c r="A535" s="108">
        <f>'[5]存货（  ）抽查盘点表'!A576</f>
        <v>571</v>
      </c>
      <c r="B535" s="109" t="str">
        <f>'[5]存货（  ）抽查盘点表'!B576</f>
        <v>1002050134</v>
      </c>
      <c r="C535" s="108" t="str">
        <f>'[5]存货（  ）抽查盘点表'!D576</f>
        <v>中型橡胶护套软电缆</v>
      </c>
      <c r="D535" s="110" t="str">
        <f>'[5]存货（  ）抽查盘点表'!E576</f>
        <v>YZ 3*1.5</v>
      </c>
      <c r="E535" s="108"/>
      <c r="F535" s="108" t="str">
        <f>'[5]存货（  ）抽查盘点表'!G576</f>
        <v>米</v>
      </c>
      <c r="G535" s="111">
        <f>'[5]存货（  ）抽查盘点表'!I576</f>
        <v>0</v>
      </c>
      <c r="H535" s="111">
        <f t="shared" si="36"/>
        <v>0</v>
      </c>
      <c r="I535" s="111">
        <f>'[5]存货（  ）抽查盘点表'!J576</f>
        <v>27.01</v>
      </c>
      <c r="J535" s="115">
        <f>'[5]存货（  ）抽查盘点表'!O576</f>
        <v>0</v>
      </c>
      <c r="K535" s="111">
        <f t="shared" si="37"/>
        <v>0</v>
      </c>
      <c r="L535" s="115">
        <f>'[5]存货（  ）抽查盘点表'!Z576</f>
        <v>0</v>
      </c>
      <c r="M535" s="116">
        <f t="shared" si="38"/>
        <v>-27.01</v>
      </c>
      <c r="N535" s="117">
        <f t="shared" si="39"/>
        <v>-1</v>
      </c>
      <c r="O535" s="118"/>
    </row>
    <row r="536" s="105" customFormat="1" ht="16.5" customHeight="1" spans="1:15">
      <c r="A536" s="108">
        <f>'[5]存货（  ）抽查盘点表'!A577</f>
        <v>572</v>
      </c>
      <c r="B536" s="109" t="str">
        <f>'[5]存货（  ）抽查盘点表'!B577</f>
        <v>1002050136</v>
      </c>
      <c r="C536" s="108" t="str">
        <f>'[5]存货（  ）抽查盘点表'!D577</f>
        <v>中型橡胶护套软电缆</v>
      </c>
      <c r="D536" s="110" t="str">
        <f>'[5]存货（  ）抽查盘点表'!E577</f>
        <v>YZ 3*4</v>
      </c>
      <c r="E536" s="108"/>
      <c r="F536" s="108" t="str">
        <f>'[5]存货（  ）抽查盘点表'!G577</f>
        <v>米</v>
      </c>
      <c r="G536" s="111">
        <f>'[5]存货（  ）抽查盘点表'!I577</f>
        <v>172</v>
      </c>
      <c r="H536" s="111">
        <f t="shared" si="36"/>
        <v>13.4252325581395</v>
      </c>
      <c r="I536" s="111">
        <f>'[5]存货（  ）抽查盘点表'!J577</f>
        <v>2309.14</v>
      </c>
      <c r="J536" s="115">
        <f>'[5]存货（  ）抽查盘点表'!O577</f>
        <v>172</v>
      </c>
      <c r="K536" s="111">
        <f t="shared" si="37"/>
        <v>6.7126165</v>
      </c>
      <c r="L536" s="115">
        <f>'[5]存货（  ）抽查盘点表'!Z577</f>
        <v>1154.570038</v>
      </c>
      <c r="M536" s="116">
        <f t="shared" si="38"/>
        <v>-1154.569962</v>
      </c>
      <c r="N536" s="117">
        <f t="shared" si="39"/>
        <v>-0.499999983543657</v>
      </c>
      <c r="O536" s="118"/>
    </row>
    <row r="537" s="105" customFormat="1" ht="16.5" customHeight="1" spans="1:15">
      <c r="A537" s="108">
        <f>'[5]存货（  ）抽查盘点表'!A578</f>
        <v>573</v>
      </c>
      <c r="B537" s="109" t="str">
        <f>'[5]存货（  ）抽查盘点表'!B578</f>
        <v>1002050148</v>
      </c>
      <c r="C537" s="108" t="str">
        <f>'[5]存货（  ）抽查盘点表'!D578</f>
        <v>中型橡胶护套软电缆</v>
      </c>
      <c r="D537" s="110" t="str">
        <f>'[5]存货（  ）抽查盘点表'!E578</f>
        <v>YZ 3*4+1</v>
      </c>
      <c r="E537" s="108"/>
      <c r="F537" s="108" t="str">
        <f>'[5]存货（  ）抽查盘点表'!G578</f>
        <v>米</v>
      </c>
      <c r="G537" s="111">
        <f>'[5]存货（  ）抽查盘点表'!I578</f>
        <v>0</v>
      </c>
      <c r="H537" s="111">
        <f t="shared" si="36"/>
        <v>0</v>
      </c>
      <c r="I537" s="111">
        <f>'[5]存货（  ）抽查盘点表'!J578</f>
        <v>34.1</v>
      </c>
      <c r="J537" s="115">
        <f>'[5]存货（  ）抽查盘点表'!O578</f>
        <v>0</v>
      </c>
      <c r="K537" s="111">
        <f t="shared" si="37"/>
        <v>0</v>
      </c>
      <c r="L537" s="115">
        <f>'[5]存货（  ）抽查盘点表'!Z578</f>
        <v>0</v>
      </c>
      <c r="M537" s="116">
        <f t="shared" si="38"/>
        <v>-34.1</v>
      </c>
      <c r="N537" s="117">
        <f t="shared" si="39"/>
        <v>-1</v>
      </c>
      <c r="O537" s="118"/>
    </row>
    <row r="538" s="105" customFormat="1" ht="16.5" customHeight="1" spans="1:15">
      <c r="A538" s="108">
        <f>'[5]存货（  ）抽查盘点表'!A579</f>
        <v>574</v>
      </c>
      <c r="B538" s="109" t="str">
        <f>'[5]存货（  ）抽查盘点表'!B579</f>
        <v>1002060171</v>
      </c>
      <c r="C538" s="108" t="str">
        <f>'[5]存货（  ）抽查盘点表'!D579</f>
        <v>屏蔽软控制电缆</v>
      </c>
      <c r="D538" s="110" t="str">
        <f>'[5]存货（  ）抽查盘点表'!E579</f>
        <v>KVVRP-0.5KV-4*1.0</v>
      </c>
      <c r="E538" s="108"/>
      <c r="F538" s="108" t="str">
        <f>'[5]存货（  ）抽查盘点表'!G579</f>
        <v>米</v>
      </c>
      <c r="G538" s="111">
        <f>'[5]存货（  ）抽查盘点表'!I579</f>
        <v>100</v>
      </c>
      <c r="H538" s="111">
        <f t="shared" si="36"/>
        <v>4.2478</v>
      </c>
      <c r="I538" s="111">
        <f>'[5]存货（  ）抽查盘点表'!J579</f>
        <v>424.78</v>
      </c>
      <c r="J538" s="115">
        <f>'[5]存货（  ）抽查盘点表'!O579</f>
        <v>100</v>
      </c>
      <c r="K538" s="111">
        <f t="shared" si="37"/>
        <v>2.1239</v>
      </c>
      <c r="L538" s="115">
        <f>'[5]存货（  ）抽查盘点表'!Z579</f>
        <v>212.39</v>
      </c>
      <c r="M538" s="116">
        <f t="shared" si="38"/>
        <v>-212.39</v>
      </c>
      <c r="N538" s="117">
        <f t="shared" si="39"/>
        <v>-0.5</v>
      </c>
      <c r="O538" s="118"/>
    </row>
    <row r="539" s="105" customFormat="1" ht="16.5" customHeight="1" spans="1:15">
      <c r="A539" s="108">
        <f>'[5]存货（  ）抽查盘点表'!A580</f>
        <v>575</v>
      </c>
      <c r="B539" s="109" t="str">
        <f>'[5]存货（  ）抽查盘点表'!B580</f>
        <v>1002060573</v>
      </c>
      <c r="C539" s="108" t="str">
        <f>'[5]存货（  ）抽查盘点表'!D580</f>
        <v>六类数据电缆（网线）</v>
      </c>
      <c r="D539" s="110" t="str">
        <f>'[5]存货（  ）抽查盘点表'!E580</f>
        <v>澳标CAT6CABLE</v>
      </c>
      <c r="E539" s="108"/>
      <c r="F539" s="108" t="str">
        <f>'[5]存货（  ）抽查盘点表'!G580</f>
        <v>米</v>
      </c>
      <c r="G539" s="111">
        <f>'[5]存货（  ）抽查盘点表'!I580</f>
        <v>135</v>
      </c>
      <c r="H539" s="111">
        <f t="shared" si="36"/>
        <v>2.5</v>
      </c>
      <c r="I539" s="111">
        <f>'[5]存货（  ）抽查盘点表'!J580</f>
        <v>337.5</v>
      </c>
      <c r="J539" s="115">
        <f>'[5]存货（  ）抽查盘点表'!O580</f>
        <v>135</v>
      </c>
      <c r="K539" s="111">
        <f t="shared" si="37"/>
        <v>1.25</v>
      </c>
      <c r="L539" s="115">
        <f>'[5]存货（  ）抽查盘点表'!Z580</f>
        <v>168.75</v>
      </c>
      <c r="M539" s="116">
        <f t="shared" si="38"/>
        <v>-168.75</v>
      </c>
      <c r="N539" s="117">
        <f t="shared" si="39"/>
        <v>-0.5</v>
      </c>
      <c r="O539" s="118"/>
    </row>
    <row r="540" s="105" customFormat="1" ht="16.5" customHeight="1" spans="1:15">
      <c r="A540" s="108">
        <f>'[5]存货（  ）抽查盘点表'!A581</f>
        <v>576</v>
      </c>
      <c r="B540" s="109" t="str">
        <f>'[5]存货（  ）抽查盘点表'!B581</f>
        <v>1002060574</v>
      </c>
      <c r="C540" s="108" t="str">
        <f>'[5]存货（  ）抽查盘点表'!D581</f>
        <v>RG6Q同轴电缆（视频线）</v>
      </c>
      <c r="D540" s="110" t="str">
        <f>'[5]存货（  ）抽查盘点表'!E581</f>
        <v>澳标COAXCABLERG7</v>
      </c>
      <c r="E540" s="108"/>
      <c r="F540" s="108" t="str">
        <f>'[5]存货（  ）抽查盘点表'!G581</f>
        <v>米</v>
      </c>
      <c r="G540" s="111">
        <f>'[5]存货（  ）抽查盘点表'!I581</f>
        <v>618</v>
      </c>
      <c r="H540" s="111">
        <f t="shared" si="36"/>
        <v>2.25</v>
      </c>
      <c r="I540" s="111">
        <f>'[5]存货（  ）抽查盘点表'!J581</f>
        <v>1390.5</v>
      </c>
      <c r="J540" s="115">
        <f>'[5]存货（  ）抽查盘点表'!O581</f>
        <v>618</v>
      </c>
      <c r="K540" s="111">
        <f t="shared" si="37"/>
        <v>1.125</v>
      </c>
      <c r="L540" s="115">
        <f>'[5]存货（  ）抽查盘点表'!Z581</f>
        <v>695.25</v>
      </c>
      <c r="M540" s="116">
        <f t="shared" si="38"/>
        <v>-695.25</v>
      </c>
      <c r="N540" s="117">
        <f t="shared" si="39"/>
        <v>-0.5</v>
      </c>
      <c r="O540" s="118"/>
    </row>
    <row r="541" s="105" customFormat="1" ht="16.5" customHeight="1" spans="1:15">
      <c r="A541" s="108">
        <f>'[5]存货（  ）抽查盘点表'!A582</f>
        <v>577</v>
      </c>
      <c r="B541" s="109" t="str">
        <f>'[5]存货（  ）抽查盘点表'!B582</f>
        <v>1002070018</v>
      </c>
      <c r="C541" s="108" t="str">
        <f>'[5]存货（  ）抽查盘点表'!D582</f>
        <v>视频线</v>
      </c>
      <c r="D541" s="110"/>
      <c r="E541" s="108"/>
      <c r="F541" s="108" t="str">
        <f>'[5]存货（  ）抽查盘点表'!G582</f>
        <v>米</v>
      </c>
      <c r="G541" s="111">
        <f>'[5]存货（  ）抽查盘点表'!I582</f>
        <v>70</v>
      </c>
      <c r="H541" s="111">
        <f t="shared" ref="H541:H604" si="40">IF(G541=0,0,I541/G541)</f>
        <v>1.20571428571429</v>
      </c>
      <c r="I541" s="111">
        <f>'[5]存货（  ）抽查盘点表'!J582</f>
        <v>84.4</v>
      </c>
      <c r="J541" s="115">
        <f>'[5]存货（  ）抽查盘点表'!O582</f>
        <v>0</v>
      </c>
      <c r="K541" s="111">
        <f t="shared" ref="K541:K604" si="41">IF(J541=0,0,L541/J541)</f>
        <v>0</v>
      </c>
      <c r="L541" s="115">
        <f>'[5]存货（  ）抽查盘点表'!Z582</f>
        <v>0</v>
      </c>
      <c r="M541" s="116">
        <f t="shared" ref="M541:M604" si="42">IF(L541="","",L541-I541)</f>
        <v>-84.4</v>
      </c>
      <c r="N541" s="117">
        <f t="shared" ref="N541:N604" si="43">IF(ISERR(M541/I541),"",M541/I541)</f>
        <v>-1</v>
      </c>
      <c r="O541" s="118"/>
    </row>
    <row r="542" s="105" customFormat="1" ht="16.5" customHeight="1" spans="1:15">
      <c r="A542" s="108">
        <f>'[5]存货（  ）抽查盘点表'!A583</f>
        <v>578</v>
      </c>
      <c r="B542" s="109" t="str">
        <f>'[5]存货（  ）抽查盘点表'!B583</f>
        <v>1002080047</v>
      </c>
      <c r="C542" s="108" t="str">
        <f>'[5]存货（  ）抽查盘点表'!D583</f>
        <v>电缆线</v>
      </c>
      <c r="D542" s="110" t="str">
        <f>'[5]存货（  ）抽查盘点表'!E583</f>
        <v>2*4</v>
      </c>
      <c r="E542" s="108"/>
      <c r="F542" s="108" t="str">
        <f>'[5]存货（  ）抽查盘点表'!G583</f>
        <v>米</v>
      </c>
      <c r="G542" s="111">
        <f>'[5]存货（  ）抽查盘点表'!I583</f>
        <v>200</v>
      </c>
      <c r="H542" s="111">
        <f t="shared" si="40"/>
        <v>4.42475</v>
      </c>
      <c r="I542" s="111">
        <f>'[5]存货（  ）抽查盘点表'!J583</f>
        <v>884.95</v>
      </c>
      <c r="J542" s="115">
        <f>'[5]存货（  ）抽查盘点表'!O583</f>
        <v>200</v>
      </c>
      <c r="K542" s="111">
        <f t="shared" si="41"/>
        <v>2.212375</v>
      </c>
      <c r="L542" s="115">
        <f>'[5]存货（  ）抽查盘点表'!Z583</f>
        <v>442.475</v>
      </c>
      <c r="M542" s="116">
        <f t="shared" si="42"/>
        <v>-442.475</v>
      </c>
      <c r="N542" s="117">
        <f t="shared" si="43"/>
        <v>-0.5</v>
      </c>
      <c r="O542" s="118"/>
    </row>
    <row r="543" s="105" customFormat="1" ht="16.5" customHeight="1" spans="1:15">
      <c r="A543" s="108">
        <f>'[5]存货（  ）抽查盘点表'!A584</f>
        <v>579</v>
      </c>
      <c r="B543" s="109" t="str">
        <f>'[5]存货（  ）抽查盘点表'!B584</f>
        <v>1002080119</v>
      </c>
      <c r="C543" s="108" t="str">
        <f>'[5]存货（  ）抽查盘点表'!D584</f>
        <v>电缆线</v>
      </c>
      <c r="D543" s="110" t="str">
        <f>'[5]存货（  ）抽查盘点表'!E584</f>
        <v>WDZN-BYJ-2.5 蓝</v>
      </c>
      <c r="E543" s="108"/>
      <c r="F543" s="108" t="str">
        <f>'[5]存货（  ）抽查盘点表'!G584</f>
        <v>米</v>
      </c>
      <c r="G543" s="111">
        <f>'[5]存货（  ）抽查盘点表'!I584</f>
        <v>0</v>
      </c>
      <c r="H543" s="111">
        <f t="shared" si="40"/>
        <v>0</v>
      </c>
      <c r="I543" s="111">
        <f>'[5]存货（  ）抽查盘点表'!J584</f>
        <v>51.77</v>
      </c>
      <c r="J543" s="115">
        <f>'[5]存货（  ）抽查盘点表'!O584</f>
        <v>0</v>
      </c>
      <c r="K543" s="111">
        <f t="shared" si="41"/>
        <v>0</v>
      </c>
      <c r="L543" s="115">
        <f>'[5]存货（  ）抽查盘点表'!Z584</f>
        <v>0</v>
      </c>
      <c r="M543" s="116">
        <f t="shared" si="42"/>
        <v>-51.77</v>
      </c>
      <c r="N543" s="117">
        <f t="shared" si="43"/>
        <v>-1</v>
      </c>
      <c r="O543" s="118"/>
    </row>
    <row r="544" s="105" customFormat="1" ht="16.5" customHeight="1" spans="1:15">
      <c r="A544" s="108">
        <f>'[5]存货（  ）抽查盘点表'!A585</f>
        <v>580</v>
      </c>
      <c r="B544" s="109" t="str">
        <f>'[5]存货（  ）抽查盘点表'!B585</f>
        <v>1002080120</v>
      </c>
      <c r="C544" s="108" t="str">
        <f>'[5]存货（  ）抽查盘点表'!D585</f>
        <v>电缆线</v>
      </c>
      <c r="D544" s="110" t="str">
        <f>'[5]存货（  ）抽查盘点表'!E585</f>
        <v>WDZN-BYJ-2.5 黄绿</v>
      </c>
      <c r="E544" s="108"/>
      <c r="F544" s="108" t="str">
        <f>'[5]存货（  ）抽查盘点表'!G585</f>
        <v>米</v>
      </c>
      <c r="G544" s="111">
        <f>'[5]存货（  ）抽查盘点表'!I585</f>
        <v>0</v>
      </c>
      <c r="H544" s="111">
        <f t="shared" si="40"/>
        <v>0</v>
      </c>
      <c r="I544" s="111">
        <f>'[5]存货（  ）抽查盘点表'!J585</f>
        <v>51.77</v>
      </c>
      <c r="J544" s="115">
        <f>'[5]存货（  ）抽查盘点表'!O585</f>
        <v>0</v>
      </c>
      <c r="K544" s="111">
        <f t="shared" si="41"/>
        <v>0</v>
      </c>
      <c r="L544" s="115">
        <f>'[5]存货（  ）抽查盘点表'!Z585</f>
        <v>0</v>
      </c>
      <c r="M544" s="116">
        <f t="shared" si="42"/>
        <v>-51.77</v>
      </c>
      <c r="N544" s="117">
        <f t="shared" si="43"/>
        <v>-1</v>
      </c>
      <c r="O544" s="118"/>
    </row>
    <row r="545" s="105" customFormat="1" ht="16.5" customHeight="1" spans="1:15">
      <c r="A545" s="108">
        <f>'[5]存货（  ）抽查盘点表'!A586</f>
        <v>581</v>
      </c>
      <c r="B545" s="109" t="str">
        <f>'[5]存货（  ）抽查盘点表'!B586</f>
        <v>1002080191</v>
      </c>
      <c r="C545" s="108" t="str">
        <f>'[5]存货（  ）抽查盘点表'!D586</f>
        <v>电缆</v>
      </c>
      <c r="D545" s="110" t="str">
        <f>'[5]存货（  ）抽查盘点表'!E586</f>
        <v>35平</v>
      </c>
      <c r="E545" s="108"/>
      <c r="F545" s="108" t="str">
        <f>'[5]存货（  ）抽查盘点表'!G586</f>
        <v>米</v>
      </c>
      <c r="G545" s="111">
        <f>'[5]存货（  ）抽查盘点表'!I586</f>
        <v>30</v>
      </c>
      <c r="H545" s="111">
        <f t="shared" si="40"/>
        <v>19.469</v>
      </c>
      <c r="I545" s="111">
        <f>'[5]存货（  ）抽查盘点表'!J586</f>
        <v>584.07</v>
      </c>
      <c r="J545" s="115">
        <f>'[5]存货（  ）抽查盘点表'!O586</f>
        <v>30</v>
      </c>
      <c r="K545" s="111">
        <f t="shared" si="41"/>
        <v>9.7345</v>
      </c>
      <c r="L545" s="115">
        <f>'[5]存货（  ）抽查盘点表'!Z586</f>
        <v>292.035</v>
      </c>
      <c r="M545" s="116">
        <f t="shared" si="42"/>
        <v>-292.035</v>
      </c>
      <c r="N545" s="117">
        <f t="shared" si="43"/>
        <v>-0.5</v>
      </c>
      <c r="O545" s="118"/>
    </row>
    <row r="546" s="105" customFormat="1" ht="16.5" customHeight="1" spans="1:15">
      <c r="A546" s="108">
        <f>'[5]存货（  ）抽查盘点表'!A587</f>
        <v>582</v>
      </c>
      <c r="B546" s="109" t="str">
        <f>'[5]存货（  ）抽查盘点表'!B587</f>
        <v>1002090007</v>
      </c>
      <c r="C546" s="108" t="str">
        <f>'[5]存货（  ）抽查盘点表'!D587</f>
        <v>澳州扁线</v>
      </c>
      <c r="D546" s="110" t="str">
        <f>'[5]存货（  ）抽查盘点表'!E587</f>
        <v>1.5*2*3CF-RED</v>
      </c>
      <c r="E546" s="108"/>
      <c r="F546" s="108" t="str">
        <f>'[5]存货（  ）抽查盘点表'!G587</f>
        <v>米</v>
      </c>
      <c r="G546" s="111">
        <f>'[5]存货（  ）抽查盘点表'!I587</f>
        <v>546</v>
      </c>
      <c r="H546" s="111">
        <f t="shared" si="40"/>
        <v>4.81</v>
      </c>
      <c r="I546" s="111">
        <f>'[5]存货（  ）抽查盘点表'!J587</f>
        <v>2626.26</v>
      </c>
      <c r="J546" s="115">
        <f>'[5]存货（  ）抽查盘点表'!O587</f>
        <v>546</v>
      </c>
      <c r="K546" s="111">
        <f t="shared" si="41"/>
        <v>2.405</v>
      </c>
      <c r="L546" s="115">
        <f>'[5]存货（  ）抽查盘点表'!Z587</f>
        <v>1313.13</v>
      </c>
      <c r="M546" s="116">
        <f t="shared" si="42"/>
        <v>-1313.13</v>
      </c>
      <c r="N546" s="117">
        <f t="shared" si="43"/>
        <v>-0.5</v>
      </c>
      <c r="O546" s="118"/>
    </row>
    <row r="547" s="105" customFormat="1" ht="16.5" customHeight="1" spans="1:15">
      <c r="A547" s="108">
        <f>'[5]存货（  ）抽查盘点表'!A588</f>
        <v>583</v>
      </c>
      <c r="B547" s="109" t="str">
        <f>'[5]存货（  ）抽查盘点表'!B588</f>
        <v>1002090008</v>
      </c>
      <c r="C547" s="108" t="str">
        <f>'[5]存货（  ）抽查盘点表'!D588</f>
        <v>澳州扁线</v>
      </c>
      <c r="D547" s="110" t="str">
        <f>'[5]存货（  ）抽查盘点表'!E588</f>
        <v>1.5*2*3CF</v>
      </c>
      <c r="E547" s="108"/>
      <c r="F547" s="108" t="str">
        <f>'[5]存货（  ）抽查盘点表'!G588</f>
        <v>米</v>
      </c>
      <c r="G547" s="111">
        <f>'[5]存货（  ）抽查盘点表'!I588</f>
        <v>0</v>
      </c>
      <c r="H547" s="111">
        <f t="shared" si="40"/>
        <v>0</v>
      </c>
      <c r="I547" s="111">
        <f>'[5]存货（  ）抽查盘点表'!J588</f>
        <v>514.53</v>
      </c>
      <c r="J547" s="115">
        <f>'[5]存货（  ）抽查盘点表'!O588</f>
        <v>0</v>
      </c>
      <c r="K547" s="111">
        <f t="shared" si="41"/>
        <v>0</v>
      </c>
      <c r="L547" s="115">
        <f>'[5]存货（  ）抽查盘点表'!Z588</f>
        <v>0</v>
      </c>
      <c r="M547" s="116">
        <f t="shared" si="42"/>
        <v>-514.53</v>
      </c>
      <c r="N547" s="117">
        <f t="shared" si="43"/>
        <v>-1</v>
      </c>
      <c r="O547" s="118"/>
    </row>
    <row r="548" s="105" customFormat="1" ht="16.5" customHeight="1" spans="1:15">
      <c r="A548" s="108">
        <f>'[5]存货（  ）抽查盘点表'!A589</f>
        <v>584</v>
      </c>
      <c r="B548" s="109" t="str">
        <f>'[5]存货（  ）抽查盘点表'!B589</f>
        <v>1002090013</v>
      </c>
      <c r="C548" s="108" t="str">
        <f>'[5]存货（  ）抽查盘点表'!D589</f>
        <v>澳州扁线</v>
      </c>
      <c r="D548" s="110" t="str">
        <f>'[5]存货（  ）抽查盘点表'!E589</f>
        <v>3c+e*1.5</v>
      </c>
      <c r="E548" s="108"/>
      <c r="F548" s="108" t="str">
        <f>'[5]存货（  ）抽查盘点表'!G589</f>
        <v>米</v>
      </c>
      <c r="G548" s="111">
        <f>'[5]存货（  ）抽查盘点表'!I589</f>
        <v>878</v>
      </c>
      <c r="H548" s="111">
        <f t="shared" si="40"/>
        <v>6</v>
      </c>
      <c r="I548" s="111">
        <f>'[5]存货（  ）抽查盘点表'!J589</f>
        <v>5268</v>
      </c>
      <c r="J548" s="115">
        <f>'[5]存货（  ）抽查盘点表'!O589</f>
        <v>878</v>
      </c>
      <c r="K548" s="111">
        <f t="shared" si="41"/>
        <v>3</v>
      </c>
      <c r="L548" s="115">
        <f>'[5]存货（  ）抽查盘点表'!Z589</f>
        <v>2634</v>
      </c>
      <c r="M548" s="116">
        <f t="shared" si="42"/>
        <v>-2634</v>
      </c>
      <c r="N548" s="117">
        <f t="shared" si="43"/>
        <v>-0.5</v>
      </c>
      <c r="O548" s="118"/>
    </row>
    <row r="549" s="105" customFormat="1" ht="16.5" customHeight="1" spans="1:15">
      <c r="A549" s="108">
        <f>'[5]存货（  ）抽查盘点表'!A590</f>
        <v>585</v>
      </c>
      <c r="B549" s="109" t="str">
        <f>'[5]存货（  ）抽查盘点表'!B590</f>
        <v>1003010003</v>
      </c>
      <c r="C549" s="108" t="str">
        <f>'[5]存货（  ）抽查盘点表'!D590</f>
        <v>铜鼻子</v>
      </c>
      <c r="D549" s="110" t="str">
        <f>'[5]存货（  ）抽查盘点表'!E590</f>
        <v>DT-10mm2</v>
      </c>
      <c r="E549" s="108"/>
      <c r="F549" s="108" t="str">
        <f>'[5]存货（  ）抽查盘点表'!G590</f>
        <v>件</v>
      </c>
      <c r="G549" s="111">
        <f>'[5]存货（  ）抽查盘点表'!I590</f>
        <v>23</v>
      </c>
      <c r="H549" s="111">
        <f t="shared" si="40"/>
        <v>2.16173913043478</v>
      </c>
      <c r="I549" s="111">
        <f>'[5]存货（  ）抽查盘点表'!J590</f>
        <v>49.72</v>
      </c>
      <c r="J549" s="115">
        <f>'[5]存货（  ）抽查盘点表'!O590</f>
        <v>23</v>
      </c>
      <c r="K549" s="111">
        <f t="shared" si="41"/>
        <v>1.0808695</v>
      </c>
      <c r="L549" s="115">
        <f>'[5]存货（  ）抽查盘点表'!Z590</f>
        <v>24.8599985</v>
      </c>
      <c r="M549" s="116">
        <f t="shared" si="42"/>
        <v>-24.8600015</v>
      </c>
      <c r="N549" s="117">
        <f t="shared" si="43"/>
        <v>-0.500000030168946</v>
      </c>
      <c r="O549" s="118"/>
    </row>
    <row r="550" s="105" customFormat="1" ht="16.5" customHeight="1" spans="1:15">
      <c r="A550" s="108">
        <f>'[5]存货（  ）抽查盘点表'!A591</f>
        <v>586</v>
      </c>
      <c r="B550" s="109" t="str">
        <f>'[5]存货（  ）抽查盘点表'!B591</f>
        <v>1003010004</v>
      </c>
      <c r="C550" s="108" t="str">
        <f>'[5]存货（  ）抽查盘点表'!D591</f>
        <v>铜鼻子</v>
      </c>
      <c r="D550" s="110" t="str">
        <f>'[5]存货（  ）抽查盘点表'!E591</f>
        <v>DT-16mm2</v>
      </c>
      <c r="E550" s="108"/>
      <c r="F550" s="108" t="str">
        <f>'[5]存货（  ）抽查盘点表'!G591</f>
        <v>件</v>
      </c>
      <c r="G550" s="111">
        <f>'[5]存货（  ）抽查盘点表'!I591</f>
        <v>8</v>
      </c>
      <c r="H550" s="111">
        <f t="shared" si="40"/>
        <v>1.9475</v>
      </c>
      <c r="I550" s="111">
        <f>'[5]存货（  ）抽查盘点表'!J591</f>
        <v>15.58</v>
      </c>
      <c r="J550" s="115">
        <f>'[5]存货（  ）抽查盘点表'!O591</f>
        <v>5</v>
      </c>
      <c r="K550" s="111">
        <f t="shared" si="41"/>
        <v>0.97375</v>
      </c>
      <c r="L550" s="115">
        <f>'[5]存货（  ）抽查盘点表'!Z591</f>
        <v>4.86875</v>
      </c>
      <c r="M550" s="116">
        <f t="shared" si="42"/>
        <v>-10.71125</v>
      </c>
      <c r="N550" s="117">
        <f t="shared" si="43"/>
        <v>-0.6875</v>
      </c>
      <c r="O550" s="118"/>
    </row>
    <row r="551" s="105" customFormat="1" ht="16.5" customHeight="1" spans="1:15">
      <c r="A551" s="108">
        <f>'[5]存货（  ）抽查盘点表'!A592</f>
        <v>587</v>
      </c>
      <c r="B551" s="109" t="str">
        <f>'[5]存货（  ）抽查盘点表'!B592</f>
        <v>1003010006</v>
      </c>
      <c r="C551" s="108" t="str">
        <f>'[5]存货（  ）抽查盘点表'!D592</f>
        <v>铜鼻子</v>
      </c>
      <c r="D551" s="110" t="str">
        <f>'[5]存货（  ）抽查盘点表'!E592</f>
        <v>DT-35mm2</v>
      </c>
      <c r="E551" s="108"/>
      <c r="F551" s="108" t="str">
        <f>'[5]存货（  ）抽查盘点表'!G592</f>
        <v>件</v>
      </c>
      <c r="G551" s="111">
        <f>'[5]存货（  ）抽查盘点表'!I592</f>
        <v>10</v>
      </c>
      <c r="H551" s="111">
        <f t="shared" si="40"/>
        <v>3.54</v>
      </c>
      <c r="I551" s="111">
        <f>'[5]存货（  ）抽查盘点表'!J592</f>
        <v>35.4</v>
      </c>
      <c r="J551" s="115">
        <f>'[5]存货（  ）抽查盘点表'!O592</f>
        <v>10</v>
      </c>
      <c r="K551" s="111">
        <f t="shared" si="41"/>
        <v>1.77</v>
      </c>
      <c r="L551" s="115">
        <f>'[5]存货（  ）抽查盘点表'!Z592</f>
        <v>17.7</v>
      </c>
      <c r="M551" s="116">
        <f t="shared" si="42"/>
        <v>-17.7</v>
      </c>
      <c r="N551" s="117">
        <f t="shared" si="43"/>
        <v>-0.5</v>
      </c>
      <c r="O551" s="118"/>
    </row>
    <row r="552" s="105" customFormat="1" ht="16.5" customHeight="1" spans="1:15">
      <c r="A552" s="108">
        <f>'[5]存货（  ）抽查盘点表'!A593</f>
        <v>588</v>
      </c>
      <c r="B552" s="109" t="str">
        <f>'[5]存货（  ）抽查盘点表'!B593</f>
        <v>1003010007</v>
      </c>
      <c r="C552" s="108" t="str">
        <f>'[5]存货（  ）抽查盘点表'!D593</f>
        <v>铜鼻子</v>
      </c>
      <c r="D552" s="110" t="str">
        <f>'[5]存货（  ）抽查盘点表'!E593</f>
        <v>DT-50mm2</v>
      </c>
      <c r="E552" s="108"/>
      <c r="F552" s="108" t="str">
        <f>'[5]存货（  ）抽查盘点表'!G593</f>
        <v>件</v>
      </c>
      <c r="G552" s="111">
        <f>'[5]存货（  ）抽查盘点表'!I593</f>
        <v>3</v>
      </c>
      <c r="H552" s="111">
        <f t="shared" si="40"/>
        <v>5.04333333333333</v>
      </c>
      <c r="I552" s="111">
        <f>'[5]存货（  ）抽查盘点表'!J593</f>
        <v>15.13</v>
      </c>
      <c r="J552" s="115">
        <f>'[5]存货（  ）抽查盘点表'!O593</f>
        <v>3</v>
      </c>
      <c r="K552" s="111">
        <f t="shared" si="41"/>
        <v>2.5216665</v>
      </c>
      <c r="L552" s="115">
        <f>'[5]存货（  ）抽查盘点表'!Z593</f>
        <v>7.5649995</v>
      </c>
      <c r="M552" s="116">
        <f t="shared" si="42"/>
        <v>-7.5650005</v>
      </c>
      <c r="N552" s="117">
        <f t="shared" si="43"/>
        <v>-0.500000033046927</v>
      </c>
      <c r="O552" s="118"/>
    </row>
    <row r="553" s="105" customFormat="1" ht="16.5" customHeight="1" spans="1:15">
      <c r="A553" s="108">
        <f>'[5]存货（  ）抽查盘点表'!A594</f>
        <v>589</v>
      </c>
      <c r="B553" s="109" t="str">
        <f>'[5]存货（  ）抽查盘点表'!B594</f>
        <v>1003010014</v>
      </c>
      <c r="C553" s="108" t="str">
        <f>'[5]存货（  ）抽查盘点表'!D594</f>
        <v>铜鼻子</v>
      </c>
      <c r="D553" s="110" t="str">
        <f>'[5]存货（  ）抽查盘点表'!E594</f>
        <v>DT-300mm2</v>
      </c>
      <c r="E553" s="108"/>
      <c r="F553" s="108" t="str">
        <f>'[5]存货（  ）抽查盘点表'!G594</f>
        <v>件</v>
      </c>
      <c r="G553" s="111">
        <f>'[5]存货（  ）抽查盘点表'!I594</f>
        <v>10</v>
      </c>
      <c r="H553" s="111">
        <f t="shared" si="40"/>
        <v>2.301</v>
      </c>
      <c r="I553" s="111">
        <f>'[5]存货（  ）抽查盘点表'!J594</f>
        <v>23.01</v>
      </c>
      <c r="J553" s="115">
        <f>'[5]存货（  ）抽查盘点表'!O594</f>
        <v>0</v>
      </c>
      <c r="K553" s="111">
        <f t="shared" si="41"/>
        <v>0</v>
      </c>
      <c r="L553" s="115">
        <f>'[5]存货（  ）抽查盘点表'!Z594</f>
        <v>0</v>
      </c>
      <c r="M553" s="116">
        <f t="shared" si="42"/>
        <v>-23.01</v>
      </c>
      <c r="N553" s="117">
        <f t="shared" si="43"/>
        <v>-1</v>
      </c>
      <c r="O553" s="118"/>
    </row>
    <row r="554" s="105" customFormat="1" ht="16.5" customHeight="1" spans="1:15">
      <c r="A554" s="108">
        <f>'[5]存货（  ）抽查盘点表'!A595</f>
        <v>590</v>
      </c>
      <c r="B554" s="109" t="str">
        <f>'[5]存货（  ）抽查盘点表'!B595</f>
        <v>1003010027</v>
      </c>
      <c r="C554" s="108" t="str">
        <f>'[5]存货（  ）抽查盘点表'!D595</f>
        <v>开口铜鼻子</v>
      </c>
      <c r="D554" s="110" t="str">
        <f>'[5]存货（  ）抽查盘点表'!E595</f>
        <v>OT-150A</v>
      </c>
      <c r="E554" s="108"/>
      <c r="F554" s="108" t="str">
        <f>'[5]存货（  ）抽查盘点表'!G595</f>
        <v>件</v>
      </c>
      <c r="G554" s="111">
        <f>'[5]存货（  ）抽查盘点表'!I595</f>
        <v>0</v>
      </c>
      <c r="H554" s="111">
        <f t="shared" si="40"/>
        <v>0</v>
      </c>
      <c r="I554" s="111">
        <f>'[5]存货（  ）抽查盘点表'!J595</f>
        <v>132.74</v>
      </c>
      <c r="J554" s="115">
        <f>'[5]存货（  ）抽查盘点表'!O595</f>
        <v>0</v>
      </c>
      <c r="K554" s="111">
        <f t="shared" si="41"/>
        <v>0</v>
      </c>
      <c r="L554" s="115">
        <f>'[5]存货（  ）抽查盘点表'!Z595</f>
        <v>0</v>
      </c>
      <c r="M554" s="116">
        <f t="shared" si="42"/>
        <v>-132.74</v>
      </c>
      <c r="N554" s="117">
        <f t="shared" si="43"/>
        <v>-1</v>
      </c>
      <c r="O554" s="118"/>
    </row>
    <row r="555" s="105" customFormat="1" ht="16.5" customHeight="1" spans="1:15">
      <c r="A555" s="108">
        <f>'[5]存货（  ）抽查盘点表'!A596</f>
        <v>591</v>
      </c>
      <c r="B555" s="109" t="str">
        <f>'[5]存货（  ）抽查盘点表'!B596</f>
        <v>1003010060</v>
      </c>
      <c r="C555" s="108" t="str">
        <f>'[5]存货（  ）抽查盘点表'!D596</f>
        <v>铜鼻子</v>
      </c>
      <c r="D555" s="110" t="str">
        <f>'[5]存货（  ）抽查盘点表'!E596</f>
        <v>DT-6mm2</v>
      </c>
      <c r="E555" s="108"/>
      <c r="F555" s="108" t="str">
        <f>'[5]存货（  ）抽查盘点表'!G596</f>
        <v>件</v>
      </c>
      <c r="G555" s="111">
        <f>'[5]存货（  ）抽查盘点表'!I596</f>
        <v>161</v>
      </c>
      <c r="H555" s="111">
        <f t="shared" si="40"/>
        <v>0.908198757763975</v>
      </c>
      <c r="I555" s="111">
        <f>'[5]存货（  ）抽查盘点表'!J596</f>
        <v>146.22</v>
      </c>
      <c r="J555" s="115">
        <f>'[5]存货（  ）抽查盘点表'!O596</f>
        <v>161</v>
      </c>
      <c r="K555" s="111">
        <f t="shared" si="41"/>
        <v>0.4540995</v>
      </c>
      <c r="L555" s="115">
        <f>'[5]存货（  ）抽查盘点表'!Z596</f>
        <v>73.1100195</v>
      </c>
      <c r="M555" s="116">
        <f t="shared" si="42"/>
        <v>-73.1099805</v>
      </c>
      <c r="N555" s="117">
        <f t="shared" si="43"/>
        <v>-0.499999866639311</v>
      </c>
      <c r="O555" s="118"/>
    </row>
    <row r="556" s="105" customFormat="1" ht="16.5" customHeight="1" spans="1:15">
      <c r="A556" s="108">
        <f>'[5]存货（  ）抽查盘点表'!A597</f>
        <v>592</v>
      </c>
      <c r="B556" s="109" t="str">
        <f>'[5]存货（  ）抽查盘点表'!B597</f>
        <v>1003010073</v>
      </c>
      <c r="C556" s="108" t="str">
        <f>'[5]存货（  ）抽查盘点表'!D597</f>
        <v>铜鼻子</v>
      </c>
      <c r="D556" s="110" t="str">
        <f>'[5]存货（  ）抽查盘点表'!E597</f>
        <v>SC4-4</v>
      </c>
      <c r="E556" s="108"/>
      <c r="F556" s="108" t="str">
        <f>'[5]存货（  ）抽查盘点表'!G597</f>
        <v>件</v>
      </c>
      <c r="G556" s="111">
        <f>'[5]存货（  ）抽查盘点表'!I597</f>
        <v>330</v>
      </c>
      <c r="H556" s="111">
        <f t="shared" si="40"/>
        <v>2</v>
      </c>
      <c r="I556" s="111">
        <f>'[5]存货（  ）抽查盘点表'!J597</f>
        <v>660</v>
      </c>
      <c r="J556" s="115">
        <f>'[5]存货（  ）抽查盘点表'!O597</f>
        <v>330</v>
      </c>
      <c r="K556" s="111">
        <f t="shared" si="41"/>
        <v>1</v>
      </c>
      <c r="L556" s="115">
        <f>'[5]存货（  ）抽查盘点表'!Z597</f>
        <v>330</v>
      </c>
      <c r="M556" s="116">
        <f t="shared" si="42"/>
        <v>-330</v>
      </c>
      <c r="N556" s="117">
        <f t="shared" si="43"/>
        <v>-0.5</v>
      </c>
      <c r="O556" s="118"/>
    </row>
    <row r="557" s="105" customFormat="1" ht="16.5" customHeight="1" spans="1:15">
      <c r="A557" s="108">
        <f>'[5]存货（  ）抽查盘点表'!A598</f>
        <v>593</v>
      </c>
      <c r="B557" s="109" t="str">
        <f>'[5]存货（  ）抽查盘点表'!B598</f>
        <v>1003010074</v>
      </c>
      <c r="C557" s="108" t="str">
        <f>'[5]存货（  ）抽查盘点表'!D598</f>
        <v>铜鼻子</v>
      </c>
      <c r="D557" s="110" t="str">
        <f>'[5]存货（  ）抽查盘点表'!E598</f>
        <v>RNB8-6</v>
      </c>
      <c r="E557" s="108"/>
      <c r="F557" s="108" t="str">
        <f>'[5]存货（  ）抽查盘点表'!G598</f>
        <v>件</v>
      </c>
      <c r="G557" s="111">
        <f>'[5]存货（  ）抽查盘点表'!I598</f>
        <v>321</v>
      </c>
      <c r="H557" s="111">
        <f t="shared" si="40"/>
        <v>0.5</v>
      </c>
      <c r="I557" s="111">
        <f>'[5]存货（  ）抽查盘点表'!J598</f>
        <v>160.5</v>
      </c>
      <c r="J557" s="115">
        <f>'[5]存货（  ）抽查盘点表'!O598</f>
        <v>321</v>
      </c>
      <c r="K557" s="111">
        <f t="shared" si="41"/>
        <v>0.25</v>
      </c>
      <c r="L557" s="115">
        <f>'[5]存货（  ）抽查盘点表'!Z598</f>
        <v>80.25</v>
      </c>
      <c r="M557" s="116">
        <f t="shared" si="42"/>
        <v>-80.25</v>
      </c>
      <c r="N557" s="117">
        <f t="shared" si="43"/>
        <v>-0.5</v>
      </c>
      <c r="O557" s="118"/>
    </row>
    <row r="558" s="105" customFormat="1" ht="16.5" customHeight="1" spans="1:15">
      <c r="A558" s="108">
        <f>'[5]存货（  ）抽查盘点表'!A599</f>
        <v>594</v>
      </c>
      <c r="B558" s="109" t="str">
        <f>'[5]存货（  ）抽查盘点表'!B599</f>
        <v>1003040006</v>
      </c>
      <c r="C558" s="108" t="str">
        <f>'[5]存货（  ）抽查盘点表'!D599</f>
        <v>汇流排</v>
      </c>
      <c r="D558" s="110" t="str">
        <f>'[5]存货（  ）抽查盘点表'!E599</f>
        <v>2P  63A</v>
      </c>
      <c r="E558" s="108"/>
      <c r="F558" s="108" t="str">
        <f>'[5]存货（  ）抽查盘点表'!G599</f>
        <v>件</v>
      </c>
      <c r="G558" s="111">
        <f>'[5]存货（  ）抽查盘点表'!I599</f>
        <v>7</v>
      </c>
      <c r="H558" s="111">
        <f t="shared" si="40"/>
        <v>39.3157142857143</v>
      </c>
      <c r="I558" s="111">
        <f>'[5]存货（  ）抽查盘点表'!J599</f>
        <v>275.21</v>
      </c>
      <c r="J558" s="115">
        <f>'[5]存货（  ）抽查盘点表'!O599</f>
        <v>1</v>
      </c>
      <c r="K558" s="111">
        <f t="shared" si="41"/>
        <v>19.657857</v>
      </c>
      <c r="L558" s="115">
        <f>'[5]存货（  ）抽查盘点表'!Z599</f>
        <v>19.657857</v>
      </c>
      <c r="M558" s="116">
        <f t="shared" si="42"/>
        <v>-255.552143</v>
      </c>
      <c r="N558" s="117">
        <f t="shared" si="43"/>
        <v>-0.928571429090513</v>
      </c>
      <c r="O558" s="118"/>
    </row>
    <row r="559" s="105" customFormat="1" ht="16.5" customHeight="1" spans="1:15">
      <c r="A559" s="108">
        <f>'[5]存货（  ）抽查盘点表'!A600</f>
        <v>595</v>
      </c>
      <c r="B559" s="109" t="str">
        <f>'[5]存货（  ）抽查盘点表'!B600</f>
        <v>1003050003</v>
      </c>
      <c r="C559" s="108" t="str">
        <f>'[5]存货（  ）抽查盘点表'!D600</f>
        <v>电话水晶头</v>
      </c>
      <c r="D559" s="110"/>
      <c r="E559" s="108"/>
      <c r="F559" s="108" t="str">
        <f>'[5]存货（  ）抽查盘点表'!G600</f>
        <v>个</v>
      </c>
      <c r="G559" s="111">
        <f>'[5]存货（  ）抽查盘点表'!I600</f>
        <v>99</v>
      </c>
      <c r="H559" s="111">
        <f t="shared" si="40"/>
        <v>0.256363636363636</v>
      </c>
      <c r="I559" s="111">
        <f>'[5]存货（  ）抽查盘点表'!J600</f>
        <v>25.38</v>
      </c>
      <c r="J559" s="115">
        <f>'[5]存货（  ）抽查盘点表'!O600</f>
        <v>99</v>
      </c>
      <c r="K559" s="111">
        <f t="shared" si="41"/>
        <v>0.128182</v>
      </c>
      <c r="L559" s="115">
        <f>'[5]存货（  ）抽查盘点表'!Z600</f>
        <v>12.690018</v>
      </c>
      <c r="M559" s="116">
        <f t="shared" si="42"/>
        <v>-12.689982</v>
      </c>
      <c r="N559" s="117">
        <f t="shared" si="43"/>
        <v>-0.499999290780142</v>
      </c>
      <c r="O559" s="118"/>
    </row>
    <row r="560" s="105" customFormat="1" ht="16.5" customHeight="1" spans="1:15">
      <c r="A560" s="108">
        <f>'[5]存货（  ）抽查盘点表'!A601</f>
        <v>596</v>
      </c>
      <c r="B560" s="109" t="str">
        <f>'[5]存货（  ）抽查盘点表'!B601</f>
        <v>1003050004</v>
      </c>
      <c r="C560" s="108" t="str">
        <f>'[5]存货（  ）抽查盘点表'!D601</f>
        <v>网线水晶头</v>
      </c>
      <c r="D560" s="110"/>
      <c r="E560" s="108"/>
      <c r="F560" s="108" t="str">
        <f>'[5]存货（  ）抽查盘点表'!G601</f>
        <v>个</v>
      </c>
      <c r="G560" s="111">
        <f>'[5]存货（  ）抽查盘点表'!I601</f>
        <v>1</v>
      </c>
      <c r="H560" s="111">
        <f t="shared" si="40"/>
        <v>0.34</v>
      </c>
      <c r="I560" s="111">
        <f>'[5]存货（  ）抽查盘点表'!J601</f>
        <v>0.34</v>
      </c>
      <c r="J560" s="115">
        <f>'[5]存货（  ）抽查盘点表'!O601</f>
        <v>1</v>
      </c>
      <c r="K560" s="111">
        <f t="shared" si="41"/>
        <v>0.17</v>
      </c>
      <c r="L560" s="115">
        <f>'[5]存货（  ）抽查盘点表'!Z601</f>
        <v>0.17</v>
      </c>
      <c r="M560" s="116">
        <f t="shared" si="42"/>
        <v>-0.17</v>
      </c>
      <c r="N560" s="117">
        <f t="shared" si="43"/>
        <v>-0.5</v>
      </c>
      <c r="O560" s="118"/>
    </row>
    <row r="561" s="105" customFormat="1" ht="16.5" customHeight="1" spans="1:15">
      <c r="A561" s="108">
        <f>'[5]存货（  ）抽查盘点表'!A602</f>
        <v>597</v>
      </c>
      <c r="B561" s="109" t="str">
        <f>'[5]存货（  ）抽查盘点表'!B602</f>
        <v>1003050005</v>
      </c>
      <c r="C561" s="108" t="str">
        <f>'[5]存货（  ）抽查盘点表'!D602</f>
        <v>电话线接头</v>
      </c>
      <c r="D561" s="110" t="str">
        <f>'[5]存货（  ）抽查盘点表'!E602</f>
        <v>一对一</v>
      </c>
      <c r="E561" s="108"/>
      <c r="F561" s="108" t="str">
        <f>'[5]存货（  ）抽查盘点表'!G602</f>
        <v>个</v>
      </c>
      <c r="G561" s="111">
        <f>'[5]存货（  ）抽查盘点表'!I602</f>
        <v>5</v>
      </c>
      <c r="H561" s="111">
        <f t="shared" si="40"/>
        <v>0.2</v>
      </c>
      <c r="I561" s="111">
        <f>'[5]存货（  ）抽查盘点表'!J602</f>
        <v>1</v>
      </c>
      <c r="J561" s="115">
        <f>'[5]存货（  ）抽查盘点表'!O602</f>
        <v>5</v>
      </c>
      <c r="K561" s="111">
        <f t="shared" si="41"/>
        <v>0.1</v>
      </c>
      <c r="L561" s="115">
        <f>'[5]存货（  ）抽查盘点表'!Z602</f>
        <v>0.5</v>
      </c>
      <c r="M561" s="116">
        <f t="shared" si="42"/>
        <v>-0.5</v>
      </c>
      <c r="N561" s="117">
        <f t="shared" si="43"/>
        <v>-0.5</v>
      </c>
      <c r="O561" s="118"/>
    </row>
    <row r="562" s="105" customFormat="1" ht="16.5" customHeight="1" spans="1:15">
      <c r="A562" s="108">
        <f>'[5]存货（  ）抽查盘点表'!A603</f>
        <v>598</v>
      </c>
      <c r="B562" s="109" t="str">
        <f>'[5]存货（  ）抽查盘点表'!B603</f>
        <v>1003050006</v>
      </c>
      <c r="C562" s="108" t="str">
        <f>'[5]存货（  ）抽查盘点表'!D603</f>
        <v>网线接头</v>
      </c>
      <c r="D562" s="110" t="str">
        <f>'[5]存货（  ）抽查盘点表'!E603</f>
        <v>一对一</v>
      </c>
      <c r="E562" s="108"/>
      <c r="F562" s="108" t="str">
        <f>'[5]存货（  ）抽查盘点表'!G603</f>
        <v>个</v>
      </c>
      <c r="G562" s="111">
        <f>'[5]存货（  ）抽查盘点表'!I603</f>
        <v>375</v>
      </c>
      <c r="H562" s="111">
        <f t="shared" si="40"/>
        <v>1.00621333333333</v>
      </c>
      <c r="I562" s="111">
        <f>'[5]存货（  ）抽查盘点表'!J603</f>
        <v>377.33</v>
      </c>
      <c r="J562" s="115">
        <f>'[5]存货（  ）抽查盘点表'!O603</f>
        <v>375</v>
      </c>
      <c r="K562" s="111">
        <f t="shared" si="41"/>
        <v>0.5031065</v>
      </c>
      <c r="L562" s="115">
        <f>'[5]存货（  ）抽查盘点表'!Z603</f>
        <v>188.6649375</v>
      </c>
      <c r="M562" s="116">
        <f t="shared" si="42"/>
        <v>-188.6650625</v>
      </c>
      <c r="N562" s="117">
        <f t="shared" si="43"/>
        <v>-0.500000165637506</v>
      </c>
      <c r="O562" s="118"/>
    </row>
    <row r="563" s="105" customFormat="1" ht="16.5" customHeight="1" spans="1:15">
      <c r="A563" s="108">
        <f>'[5]存货（  ）抽查盘点表'!A604</f>
        <v>599</v>
      </c>
      <c r="B563" s="109" t="str">
        <f>'[5]存货（  ）抽查盘点表'!B604</f>
        <v>1003050008</v>
      </c>
      <c r="C563" s="108" t="str">
        <f>'[5]存货（  ）抽查盘点表'!D604</f>
        <v>电话线接头</v>
      </c>
      <c r="D563" s="110" t="str">
        <f>'[5]存货（  ）抽查盘点表'!E604</f>
        <v>一分二</v>
      </c>
      <c r="E563" s="108"/>
      <c r="F563" s="108" t="str">
        <f>'[5]存货（  ）抽查盘点表'!G604</f>
        <v>个</v>
      </c>
      <c r="G563" s="111">
        <f>'[5]存货（  ）抽查盘点表'!I604</f>
        <v>9</v>
      </c>
      <c r="H563" s="111">
        <f t="shared" si="40"/>
        <v>5</v>
      </c>
      <c r="I563" s="111">
        <f>'[5]存货（  ）抽查盘点表'!J604</f>
        <v>45</v>
      </c>
      <c r="J563" s="115">
        <f>'[5]存货（  ）抽查盘点表'!O604</f>
        <v>9</v>
      </c>
      <c r="K563" s="111">
        <f t="shared" si="41"/>
        <v>2.5</v>
      </c>
      <c r="L563" s="115">
        <f>'[5]存货（  ）抽查盘点表'!Z604</f>
        <v>22.5</v>
      </c>
      <c r="M563" s="116">
        <f t="shared" si="42"/>
        <v>-22.5</v>
      </c>
      <c r="N563" s="117">
        <f t="shared" si="43"/>
        <v>-0.5</v>
      </c>
      <c r="O563" s="118"/>
    </row>
    <row r="564" s="105" customFormat="1" ht="16.5" customHeight="1" spans="1:15">
      <c r="A564" s="108">
        <f>'[5]存货（  ）抽查盘点表'!A605</f>
        <v>600</v>
      </c>
      <c r="B564" s="109" t="str">
        <f>'[5]存货（  ）抽查盘点表'!B605</f>
        <v>1005010002</v>
      </c>
      <c r="C564" s="108" t="str">
        <f>'[5]存货（  ）抽查盘点表'!D605</f>
        <v>包塑金属软管</v>
      </c>
      <c r="D564" s="110" t="str">
        <f>'[5]存货（  ）抽查盘点表'!E605</f>
        <v>G20</v>
      </c>
      <c r="E564" s="108"/>
      <c r="F564" s="108" t="str">
        <f>'[5]存货（  ）抽查盘点表'!G605</f>
        <v>米</v>
      </c>
      <c r="G564" s="111">
        <f>'[5]存货（  ）抽查盘点表'!I605</f>
        <v>70</v>
      </c>
      <c r="H564" s="111">
        <f t="shared" si="40"/>
        <v>1.15757142857143</v>
      </c>
      <c r="I564" s="111">
        <f>'[5]存货（  ）抽查盘点表'!J605</f>
        <v>81.03</v>
      </c>
      <c r="J564" s="115">
        <f>'[5]存货（  ）抽查盘点表'!O605</f>
        <v>70</v>
      </c>
      <c r="K564" s="111">
        <f t="shared" si="41"/>
        <v>0.5787855</v>
      </c>
      <c r="L564" s="115">
        <f>'[5]存货（  ）抽查盘点表'!Z605</f>
        <v>40.514985</v>
      </c>
      <c r="M564" s="116">
        <f t="shared" si="42"/>
        <v>-40.515015</v>
      </c>
      <c r="N564" s="117">
        <f t="shared" si="43"/>
        <v>-0.500000185116623</v>
      </c>
      <c r="O564" s="118"/>
    </row>
    <row r="565" s="105" customFormat="1" ht="16.5" customHeight="1" spans="1:15">
      <c r="A565" s="108">
        <f>'[5]存货（  ）抽查盘点表'!A606</f>
        <v>601</v>
      </c>
      <c r="B565" s="109" t="str">
        <f>'[5]存货（  ）抽查盘点表'!B606</f>
        <v>1007010017</v>
      </c>
      <c r="C565" s="108" t="str">
        <f>'[5]存货（  ）抽查盘点表'!D606</f>
        <v>PVC绝缘胶带</v>
      </c>
      <c r="D565" s="110" t="str">
        <f>'[5]存货（  ）抽查盘点表'!E606</f>
        <v>海佳</v>
      </c>
      <c r="E565" s="108"/>
      <c r="F565" s="108" t="str">
        <f>'[5]存货（  ）抽查盘点表'!G606</f>
        <v>盘</v>
      </c>
      <c r="G565" s="111">
        <f>'[5]存货（  ）抽查盘点表'!I606</f>
        <v>0</v>
      </c>
      <c r="H565" s="111">
        <f t="shared" si="40"/>
        <v>0</v>
      </c>
      <c r="I565" s="111">
        <f>'[5]存货（  ）抽查盘点表'!J606</f>
        <v>7.41</v>
      </c>
      <c r="J565" s="115">
        <f>'[5]存货（  ）抽查盘点表'!O606</f>
        <v>0</v>
      </c>
      <c r="K565" s="111">
        <f t="shared" si="41"/>
        <v>0</v>
      </c>
      <c r="L565" s="115">
        <f>'[5]存货（  ）抽查盘点表'!Z606</f>
        <v>0</v>
      </c>
      <c r="M565" s="116">
        <f t="shared" si="42"/>
        <v>-7.41</v>
      </c>
      <c r="N565" s="117">
        <f t="shared" si="43"/>
        <v>-1</v>
      </c>
      <c r="O565" s="118"/>
    </row>
    <row r="566" s="105" customFormat="1" ht="16.5" customHeight="1" spans="1:15">
      <c r="A566" s="108">
        <f>'[5]存货（  ）抽查盘点表'!A607</f>
        <v>602</v>
      </c>
      <c r="B566" s="109" t="str">
        <f>'[5]存货（  ）抽查盘点表'!B607</f>
        <v>1007010018</v>
      </c>
      <c r="C566" s="108" t="str">
        <f>'[5]存货（  ）抽查盘点表'!D607</f>
        <v>纯棉绝缘胶带</v>
      </c>
      <c r="D566" s="110" t="str">
        <f>'[5]存货（  ）抽查盘点表'!E607</f>
        <v>J-20</v>
      </c>
      <c r="E566" s="108"/>
      <c r="F566" s="108" t="str">
        <f>'[5]存货（  ）抽查盘点表'!G607</f>
        <v>盘</v>
      </c>
      <c r="G566" s="111">
        <f>'[5]存货（  ）抽查盘点表'!I607</f>
        <v>22</v>
      </c>
      <c r="H566" s="111">
        <f t="shared" si="40"/>
        <v>3.42727272727273</v>
      </c>
      <c r="I566" s="111">
        <f>'[5]存货（  ）抽查盘点表'!J607</f>
        <v>75.4</v>
      </c>
      <c r="J566" s="115">
        <f>'[5]存货（  ）抽查盘点表'!O607</f>
        <v>22</v>
      </c>
      <c r="K566" s="111">
        <f t="shared" si="41"/>
        <v>1.7136365</v>
      </c>
      <c r="L566" s="115">
        <f>'[5]存货（  ）抽查盘点表'!Z607</f>
        <v>37.700003</v>
      </c>
      <c r="M566" s="116">
        <f t="shared" si="42"/>
        <v>-37.699997</v>
      </c>
      <c r="N566" s="117">
        <f t="shared" si="43"/>
        <v>-0.499999960212202</v>
      </c>
      <c r="O566" s="118"/>
    </row>
    <row r="567" s="105" customFormat="1" ht="16.5" customHeight="1" spans="1:15">
      <c r="A567" s="108">
        <f>'[5]存货（  ）抽查盘点表'!A608</f>
        <v>603</v>
      </c>
      <c r="B567" s="109" t="str">
        <f>'[5]存货（  ）抽查盘点表'!B608</f>
        <v>1007010021</v>
      </c>
      <c r="C567" s="108" t="str">
        <f>'[5]存货（  ）抽查盘点表'!D608</f>
        <v>电器胶带</v>
      </c>
      <c r="D567" s="110" t="str">
        <f>'[5]存货（  ）抽查盘点表'!E608</f>
        <v>美标</v>
      </c>
      <c r="E567" s="108"/>
      <c r="F567" s="108" t="str">
        <f>'[5]存货（  ）抽查盘点表'!G608</f>
        <v>盘</v>
      </c>
      <c r="G567" s="111">
        <f>'[5]存货（  ）抽查盘点表'!I608</f>
        <v>20</v>
      </c>
      <c r="H567" s="111">
        <f t="shared" si="40"/>
        <v>2</v>
      </c>
      <c r="I567" s="111">
        <f>'[5]存货（  ）抽查盘点表'!J608</f>
        <v>40</v>
      </c>
      <c r="J567" s="115">
        <f>'[5]存货（  ）抽查盘点表'!O608</f>
        <v>20</v>
      </c>
      <c r="K567" s="111">
        <f t="shared" si="41"/>
        <v>1</v>
      </c>
      <c r="L567" s="115">
        <f>'[5]存货（  ）抽查盘点表'!Z608</f>
        <v>20</v>
      </c>
      <c r="M567" s="116">
        <f t="shared" si="42"/>
        <v>-20</v>
      </c>
      <c r="N567" s="117">
        <f t="shared" si="43"/>
        <v>-0.5</v>
      </c>
      <c r="O567" s="118"/>
    </row>
    <row r="568" s="105" customFormat="1" ht="16.5" customHeight="1" spans="1:15">
      <c r="A568" s="108">
        <f>'[5]存货（  ）抽查盘点表'!A609</f>
        <v>604</v>
      </c>
      <c r="B568" s="109" t="str">
        <f>'[5]存货（  ）抽查盘点表'!B609</f>
        <v>1008010119</v>
      </c>
      <c r="C568" s="108" t="str">
        <f>'[5]存货（  ）抽查盘点表'!D609</f>
        <v>漏电断路器</v>
      </c>
      <c r="D568" s="110" t="str">
        <f>'[5]存货（  ）抽查盘点表'!E609</f>
        <v>澳标LNL25-1P/20A</v>
      </c>
      <c r="E568" s="108"/>
      <c r="F568" s="108" t="str">
        <f>'[5]存货（  ）抽查盘点表'!G609</f>
        <v>个</v>
      </c>
      <c r="G568" s="111">
        <f>'[5]存货（  ）抽查盘点表'!I609</f>
        <v>5</v>
      </c>
      <c r="H568" s="111">
        <f t="shared" si="40"/>
        <v>85.49</v>
      </c>
      <c r="I568" s="111">
        <f>'[5]存货（  ）抽查盘点表'!J609</f>
        <v>427.45</v>
      </c>
      <c r="J568" s="115">
        <f>'[5]存货（  ）抽查盘点表'!O609</f>
        <v>5</v>
      </c>
      <c r="K568" s="111">
        <f t="shared" si="41"/>
        <v>42.745</v>
      </c>
      <c r="L568" s="115">
        <f>'[5]存货（  ）抽查盘点表'!Z609</f>
        <v>213.725</v>
      </c>
      <c r="M568" s="116">
        <f t="shared" si="42"/>
        <v>-213.725</v>
      </c>
      <c r="N568" s="117">
        <f t="shared" si="43"/>
        <v>-0.5</v>
      </c>
      <c r="O568" s="118"/>
    </row>
    <row r="569" s="105" customFormat="1" ht="16.5" customHeight="1" spans="1:15">
      <c r="A569" s="108">
        <f>'[5]存货（  ）抽查盘点表'!A610</f>
        <v>605</v>
      </c>
      <c r="B569" s="109" t="str">
        <f>'[5]存货（  ）抽查盘点表'!B610</f>
        <v>1008010120</v>
      </c>
      <c r="C569" s="108" t="str">
        <f>'[5]存货（  ）抽查盘点表'!D610</f>
        <v>漏电断路器</v>
      </c>
      <c r="D569" s="110" t="str">
        <f>'[5]存货（  ）抽查盘点表'!E610</f>
        <v>澳标LNL25-1p/32A</v>
      </c>
      <c r="E569" s="108"/>
      <c r="F569" s="108" t="str">
        <f>'[5]存货（  ）抽查盘点表'!G610</f>
        <v>个</v>
      </c>
      <c r="G569" s="111">
        <f>'[5]存货（  ）抽查盘点表'!I610</f>
        <v>23</v>
      </c>
      <c r="H569" s="111">
        <f t="shared" si="40"/>
        <v>89.0521739130435</v>
      </c>
      <c r="I569" s="111">
        <f>'[5]存货（  ）抽查盘点表'!J610</f>
        <v>2048.2</v>
      </c>
      <c r="J569" s="115">
        <f>'[5]存货（  ）抽查盘点表'!O610</f>
        <v>21</v>
      </c>
      <c r="K569" s="111">
        <f t="shared" si="41"/>
        <v>44.526087</v>
      </c>
      <c r="L569" s="115">
        <f>'[5]存货（  ）抽查盘点表'!Z610</f>
        <v>935.047827</v>
      </c>
      <c r="M569" s="116">
        <f t="shared" si="42"/>
        <v>-1113.152173</v>
      </c>
      <c r="N569" s="117">
        <f t="shared" si="43"/>
        <v>-0.543478260423787</v>
      </c>
      <c r="O569" s="118"/>
    </row>
    <row r="570" s="105" customFormat="1" ht="16.5" customHeight="1" spans="1:15">
      <c r="A570" s="108">
        <f>'[5]存货（  ）抽查盘点表'!A611</f>
        <v>606</v>
      </c>
      <c r="B570" s="109" t="str">
        <f>'[5]存货（  ）抽查盘点表'!B611</f>
        <v>1008010131</v>
      </c>
      <c r="C570" s="108" t="str">
        <f>'[5]存货（  ）抽查盘点表'!D611</f>
        <v>断路器</v>
      </c>
      <c r="D570" s="110" t="str">
        <f>'[5]存货（  ）抽查盘点表'!E611</f>
        <v>美标 S202-C32</v>
      </c>
      <c r="E570" s="108"/>
      <c r="F570" s="108" t="str">
        <f>'[5]存货（  ）抽查盘点表'!G611</f>
        <v>个</v>
      </c>
      <c r="G570" s="111">
        <f>'[5]存货（  ）抽查盘点表'!I611</f>
        <v>1</v>
      </c>
      <c r="H570" s="111">
        <f t="shared" si="40"/>
        <v>59.51</v>
      </c>
      <c r="I570" s="111">
        <f>'[5]存货（  ）抽查盘点表'!J611</f>
        <v>59.51</v>
      </c>
      <c r="J570" s="115">
        <f>'[5]存货（  ）抽查盘点表'!O611</f>
        <v>1</v>
      </c>
      <c r="K570" s="111">
        <f t="shared" si="41"/>
        <v>29.755</v>
      </c>
      <c r="L570" s="115">
        <f>'[5]存货（  ）抽查盘点表'!Z611</f>
        <v>29.755</v>
      </c>
      <c r="M570" s="116">
        <f t="shared" si="42"/>
        <v>-29.755</v>
      </c>
      <c r="N570" s="117">
        <f t="shared" si="43"/>
        <v>-0.5</v>
      </c>
      <c r="O570" s="118"/>
    </row>
    <row r="571" s="105" customFormat="1" ht="16.5" customHeight="1" spans="1:15">
      <c r="A571" s="108">
        <f>'[5]存货（  ）抽查盘点表'!A612</f>
        <v>607</v>
      </c>
      <c r="B571" s="109" t="str">
        <f>'[5]存货（  ）抽查盘点表'!B612</f>
        <v>1008010138</v>
      </c>
      <c r="C571" s="108" t="str">
        <f>'[5]存货（  ）抽查盘点表'!D612</f>
        <v>漏电断路器</v>
      </c>
      <c r="D571" s="110" t="str">
        <f>'[5]存货（  ）抽查盘点表'!E612</f>
        <v>澳标 DLF7-2P/10A</v>
      </c>
      <c r="E571" s="108"/>
      <c r="F571" s="108" t="str">
        <f>'[5]存货（  ）抽查盘点表'!G612</f>
        <v>件</v>
      </c>
      <c r="G571" s="111">
        <f>'[5]存货（  ）抽查盘点表'!I612</f>
        <v>12</v>
      </c>
      <c r="H571" s="111">
        <f t="shared" si="40"/>
        <v>67.63</v>
      </c>
      <c r="I571" s="111">
        <f>'[5]存货（  ）抽查盘点表'!J612</f>
        <v>811.56</v>
      </c>
      <c r="J571" s="115">
        <f>'[5]存货（  ）抽查盘点表'!O612</f>
        <v>12</v>
      </c>
      <c r="K571" s="111">
        <f t="shared" si="41"/>
        <v>33.815</v>
      </c>
      <c r="L571" s="115">
        <f>'[5]存货（  ）抽查盘点表'!Z612</f>
        <v>405.78</v>
      </c>
      <c r="M571" s="116">
        <f t="shared" si="42"/>
        <v>-405.78</v>
      </c>
      <c r="N571" s="117">
        <f t="shared" si="43"/>
        <v>-0.5</v>
      </c>
      <c r="O571" s="118"/>
    </row>
    <row r="572" s="105" customFormat="1" ht="16.5" customHeight="1" spans="1:15">
      <c r="A572" s="108">
        <f>'[5]存货（  ）抽查盘点表'!A613</f>
        <v>608</v>
      </c>
      <c r="B572" s="109" t="str">
        <f>'[5]存货（  ）抽查盘点表'!B613</f>
        <v>1008010139</v>
      </c>
      <c r="C572" s="108" t="str">
        <f>'[5]存货（  ）抽查盘点表'!D613</f>
        <v>漏电断路器</v>
      </c>
      <c r="D572" s="110" t="str">
        <f>'[5]存货（  ）抽查盘点表'!E613</f>
        <v>澳标 DLF7-2P/20A</v>
      </c>
      <c r="E572" s="108"/>
      <c r="F572" s="108" t="str">
        <f>'[5]存货（  ）抽查盘点表'!G613</f>
        <v>件</v>
      </c>
      <c r="G572" s="111">
        <f>'[5]存货（  ）抽查盘点表'!I613</f>
        <v>5</v>
      </c>
      <c r="H572" s="111">
        <f t="shared" si="40"/>
        <v>63.248</v>
      </c>
      <c r="I572" s="111">
        <f>'[5]存货（  ）抽查盘点表'!J613</f>
        <v>316.24</v>
      </c>
      <c r="J572" s="115">
        <f>'[5]存货（  ）抽查盘点表'!O613</f>
        <v>5</v>
      </c>
      <c r="K572" s="111">
        <f t="shared" si="41"/>
        <v>31.624</v>
      </c>
      <c r="L572" s="115">
        <f>'[5]存货（  ）抽查盘点表'!Z613</f>
        <v>158.12</v>
      </c>
      <c r="M572" s="116">
        <f t="shared" si="42"/>
        <v>-158.12</v>
      </c>
      <c r="N572" s="117">
        <f t="shared" si="43"/>
        <v>-0.5</v>
      </c>
      <c r="O572" s="118"/>
    </row>
    <row r="573" s="105" customFormat="1" ht="16.5" customHeight="1" spans="1:15">
      <c r="A573" s="108">
        <f>'[5]存货（  ）抽查盘点表'!A614</f>
        <v>609</v>
      </c>
      <c r="B573" s="109" t="str">
        <f>'[5]存货（  ）抽查盘点表'!B614</f>
        <v>1008010141</v>
      </c>
      <c r="C573" s="108" t="str">
        <f>'[5]存货（  ）抽查盘点表'!D614</f>
        <v>漏电断路器</v>
      </c>
      <c r="D573" s="110" t="str">
        <f>'[5]存货（  ）抽查盘点表'!E614</f>
        <v>澳标 DLF7-2P/50A</v>
      </c>
      <c r="E573" s="108"/>
      <c r="F573" s="108" t="str">
        <f>'[5]存货（  ）抽查盘点表'!G614</f>
        <v>件</v>
      </c>
      <c r="G573" s="111">
        <f>'[5]存货（  ）抽查盘点表'!I614</f>
        <v>1</v>
      </c>
      <c r="H573" s="111">
        <f t="shared" si="40"/>
        <v>64.95</v>
      </c>
      <c r="I573" s="111">
        <f>'[5]存货（  ）抽查盘点表'!J614</f>
        <v>64.95</v>
      </c>
      <c r="J573" s="115">
        <f>'[5]存货（  ）抽查盘点表'!O614</f>
        <v>0</v>
      </c>
      <c r="K573" s="111">
        <f t="shared" si="41"/>
        <v>0</v>
      </c>
      <c r="L573" s="115">
        <f>'[5]存货（  ）抽查盘点表'!Z614</f>
        <v>0</v>
      </c>
      <c r="M573" s="116">
        <f t="shared" si="42"/>
        <v>-64.95</v>
      </c>
      <c r="N573" s="117">
        <f t="shared" si="43"/>
        <v>-1</v>
      </c>
      <c r="O573" s="118"/>
    </row>
    <row r="574" s="105" customFormat="1" ht="16.5" customHeight="1" spans="1:15">
      <c r="A574" s="108">
        <f>'[5]存货（  ）抽查盘点表'!A615</f>
        <v>610</v>
      </c>
      <c r="B574" s="109" t="str">
        <f>'[5]存货（  ）抽查盘点表'!B615</f>
        <v>1008010145</v>
      </c>
      <c r="C574" s="108" t="str">
        <f>'[5]存货（  ）抽查盘点表'!D615</f>
        <v>断路器</v>
      </c>
      <c r="D574" s="110" t="str">
        <f>'[5]存货（  ）抽查盘点表'!E615</f>
        <v>DZ47-60/2P-C10</v>
      </c>
      <c r="E574" s="108"/>
      <c r="F574" s="108" t="str">
        <f>'[5]存货（  ）抽查盘点表'!G615</f>
        <v>件</v>
      </c>
      <c r="G574" s="111">
        <f>'[5]存货（  ）抽查盘点表'!I615</f>
        <v>1</v>
      </c>
      <c r="H574" s="111">
        <f t="shared" si="40"/>
        <v>18</v>
      </c>
      <c r="I574" s="111">
        <f>'[5]存货（  ）抽查盘点表'!J615</f>
        <v>18</v>
      </c>
      <c r="J574" s="115">
        <f>'[5]存货（  ）抽查盘点表'!O615</f>
        <v>1</v>
      </c>
      <c r="K574" s="111">
        <f t="shared" si="41"/>
        <v>9</v>
      </c>
      <c r="L574" s="115">
        <f>'[5]存货（  ）抽查盘点表'!Z615</f>
        <v>9</v>
      </c>
      <c r="M574" s="116">
        <f t="shared" si="42"/>
        <v>-9</v>
      </c>
      <c r="N574" s="117">
        <f t="shared" si="43"/>
        <v>-0.5</v>
      </c>
      <c r="O574" s="118"/>
    </row>
    <row r="575" s="105" customFormat="1" ht="16.5" customHeight="1" spans="1:15">
      <c r="A575" s="108">
        <f>'[5]存货（  ）抽查盘点表'!A616</f>
        <v>611</v>
      </c>
      <c r="B575" s="109" t="str">
        <f>'[5]存货（  ）抽查盘点表'!B616</f>
        <v>1008010149</v>
      </c>
      <c r="C575" s="108" t="str">
        <f>'[5]存货（  ）抽查盘点表'!D616</f>
        <v>漏电断路器</v>
      </c>
      <c r="D575" s="110" t="str">
        <f>'[5]存货（  ）抽查盘点表'!E616</f>
        <v>DLF7-2P/16A</v>
      </c>
      <c r="E575" s="108"/>
      <c r="F575" s="108" t="str">
        <f>'[5]存货（  ）抽查盘点表'!G616</f>
        <v>件</v>
      </c>
      <c r="G575" s="111">
        <f>'[5]存货（  ）抽查盘点表'!I616</f>
        <v>14</v>
      </c>
      <c r="H575" s="111">
        <f t="shared" si="40"/>
        <v>69.3085714285714</v>
      </c>
      <c r="I575" s="111">
        <f>'[5]存货（  ）抽查盘点表'!J616</f>
        <v>970.32</v>
      </c>
      <c r="J575" s="115">
        <f>'[5]存货（  ）抽查盘点表'!O616</f>
        <v>10</v>
      </c>
      <c r="K575" s="111">
        <f t="shared" si="41"/>
        <v>34.6542855</v>
      </c>
      <c r="L575" s="115">
        <f>'[5]存货（  ）抽查盘点表'!Z616</f>
        <v>346.542855</v>
      </c>
      <c r="M575" s="116">
        <f t="shared" si="42"/>
        <v>-623.777145</v>
      </c>
      <c r="N575" s="117">
        <f t="shared" si="43"/>
        <v>-0.642857145065545</v>
      </c>
      <c r="O575" s="118"/>
    </row>
    <row r="576" s="105" customFormat="1" ht="16.5" customHeight="1" spans="1:15">
      <c r="A576" s="108">
        <f>'[5]存货（  ）抽查盘点表'!A617</f>
        <v>612</v>
      </c>
      <c r="B576" s="109" t="str">
        <f>'[5]存货（  ）抽查盘点表'!B617</f>
        <v>1008010190</v>
      </c>
      <c r="C576" s="108" t="str">
        <f>'[5]存货（  ）抽查盘点表'!D617</f>
        <v>塑壳式断路器</v>
      </c>
      <c r="D576" s="110" t="str">
        <f>'[5]存货（  ）抽查盘点表'!E617</f>
        <v>160A</v>
      </c>
      <c r="E576" s="108"/>
      <c r="F576" s="108" t="str">
        <f>'[5]存货（  ）抽查盘点表'!G617</f>
        <v>件</v>
      </c>
      <c r="G576" s="111">
        <f>'[5]存货（  ）抽查盘点表'!I617</f>
        <v>1</v>
      </c>
      <c r="H576" s="111">
        <f t="shared" si="40"/>
        <v>304.12</v>
      </c>
      <c r="I576" s="111">
        <f>'[5]存货（  ）抽查盘点表'!J617</f>
        <v>304.12</v>
      </c>
      <c r="J576" s="115">
        <f>'[5]存货（  ）抽查盘点表'!O617</f>
        <v>1</v>
      </c>
      <c r="K576" s="111">
        <f t="shared" si="41"/>
        <v>152.06</v>
      </c>
      <c r="L576" s="115">
        <f>'[5]存货（  ）抽查盘点表'!Z617</f>
        <v>152.06</v>
      </c>
      <c r="M576" s="116">
        <f t="shared" si="42"/>
        <v>-152.06</v>
      </c>
      <c r="N576" s="117">
        <f t="shared" si="43"/>
        <v>-0.5</v>
      </c>
      <c r="O576" s="118"/>
    </row>
    <row r="577" s="105" customFormat="1" ht="16.5" customHeight="1" spans="1:15">
      <c r="A577" s="108">
        <f>'[5]存货（  ）抽查盘点表'!A618</f>
        <v>613</v>
      </c>
      <c r="B577" s="109" t="str">
        <f>'[5]存货（  ）抽查盘点表'!B618</f>
        <v>1008010196</v>
      </c>
      <c r="C577" s="108" t="str">
        <f>'[5]存货（  ）抽查盘点表'!D618</f>
        <v>断路器</v>
      </c>
      <c r="D577" s="110" t="str">
        <f>'[5]存货（  ）抽查盘点表'!E618</f>
        <v>NBE7/2P-C63</v>
      </c>
      <c r="E577" s="108"/>
      <c r="F577" s="108" t="str">
        <f>'[5]存货（  ）抽查盘点表'!G618</f>
        <v>件</v>
      </c>
      <c r="G577" s="111">
        <f>'[5]存货（  ）抽查盘点表'!I618</f>
        <v>19</v>
      </c>
      <c r="H577" s="111">
        <f t="shared" si="40"/>
        <v>8.55210526315789</v>
      </c>
      <c r="I577" s="111">
        <f>'[5]存货（  ）抽查盘点表'!J618</f>
        <v>162.49</v>
      </c>
      <c r="J577" s="115">
        <f>'[5]存货（  ）抽查盘点表'!O618</f>
        <v>19</v>
      </c>
      <c r="K577" s="111">
        <f t="shared" si="41"/>
        <v>4.2760525</v>
      </c>
      <c r="L577" s="115">
        <f>'[5]存货（  ）抽查盘点表'!Z618</f>
        <v>81.2449975</v>
      </c>
      <c r="M577" s="116">
        <f t="shared" si="42"/>
        <v>-81.2450025</v>
      </c>
      <c r="N577" s="117">
        <f t="shared" si="43"/>
        <v>-0.500000015385562</v>
      </c>
      <c r="O577" s="118"/>
    </row>
    <row r="578" s="105" customFormat="1" ht="16.5" customHeight="1" spans="1:15">
      <c r="A578" s="108">
        <f>'[5]存货（  ）抽查盘点表'!A619</f>
        <v>614</v>
      </c>
      <c r="B578" s="109" t="str">
        <f>'[5]存货（  ）抽查盘点表'!B619</f>
        <v>1008010201</v>
      </c>
      <c r="C578" s="108" t="str">
        <f>'[5]存货（  ）抽查盘点表'!D619</f>
        <v>断路器</v>
      </c>
      <c r="D578" s="110" t="str">
        <f>'[5]存货（  ）抽查盘点表'!E619</f>
        <v>NM1-250S/3300 250A</v>
      </c>
      <c r="E578" s="108"/>
      <c r="F578" s="108" t="str">
        <f>'[5]存货（  ）抽查盘点表'!G619</f>
        <v>件</v>
      </c>
      <c r="G578" s="111">
        <f>'[5]存货（  ）抽查盘点表'!I619</f>
        <v>2</v>
      </c>
      <c r="H578" s="111">
        <f t="shared" si="40"/>
        <v>172.565</v>
      </c>
      <c r="I578" s="111">
        <f>'[5]存货（  ）抽查盘点表'!J619</f>
        <v>345.13</v>
      </c>
      <c r="J578" s="115">
        <f>'[5]存货（  ）抽查盘点表'!O619</f>
        <v>2</v>
      </c>
      <c r="K578" s="111">
        <f t="shared" si="41"/>
        <v>86.2825</v>
      </c>
      <c r="L578" s="115">
        <f>'[5]存货（  ）抽查盘点表'!Z619</f>
        <v>172.565</v>
      </c>
      <c r="M578" s="116">
        <f t="shared" si="42"/>
        <v>-172.565</v>
      </c>
      <c r="N578" s="117">
        <f t="shared" si="43"/>
        <v>-0.5</v>
      </c>
      <c r="O578" s="118"/>
    </row>
    <row r="579" s="105" customFormat="1" ht="16.5" customHeight="1" spans="1:15">
      <c r="A579" s="108">
        <f>'[5]存货（  ）抽查盘点表'!A620</f>
        <v>615</v>
      </c>
      <c r="B579" s="109" t="str">
        <f>'[5]存货（  ）抽查盘点表'!B620</f>
        <v>1008020007</v>
      </c>
      <c r="C579" s="108" t="str">
        <f>'[5]存货（  ）抽查盘点表'!D620</f>
        <v>限位开关</v>
      </c>
      <c r="D579" s="110"/>
      <c r="E579" s="108"/>
      <c r="F579" s="108" t="str">
        <f>'[5]存货（  ）抽查盘点表'!G620</f>
        <v>件</v>
      </c>
      <c r="G579" s="111">
        <f>'[5]存货（  ）抽查盘点表'!I620</f>
        <v>13</v>
      </c>
      <c r="H579" s="111">
        <f t="shared" si="40"/>
        <v>31.24</v>
      </c>
      <c r="I579" s="111">
        <f>'[5]存货（  ）抽查盘点表'!J620</f>
        <v>406.12</v>
      </c>
      <c r="J579" s="115">
        <f>'[5]存货（  ）抽查盘点表'!O620</f>
        <v>9</v>
      </c>
      <c r="K579" s="111">
        <f t="shared" si="41"/>
        <v>15.62</v>
      </c>
      <c r="L579" s="115">
        <f>'[5]存货（  ）抽查盘点表'!Z620</f>
        <v>140.58</v>
      </c>
      <c r="M579" s="116">
        <f t="shared" si="42"/>
        <v>-265.54</v>
      </c>
      <c r="N579" s="117">
        <f t="shared" si="43"/>
        <v>-0.653846153846154</v>
      </c>
      <c r="O579" s="118"/>
    </row>
    <row r="580" s="105" customFormat="1" ht="16.5" customHeight="1" spans="1:15">
      <c r="A580" s="108">
        <f>'[5]存货（  ）抽查盘点表'!A621</f>
        <v>616</v>
      </c>
      <c r="B580" s="109" t="str">
        <f>'[5]存货（  ）抽查盘点表'!B621</f>
        <v>1008020010</v>
      </c>
      <c r="C580" s="108" t="str">
        <f>'[5]存货（  ）抽查盘点表'!D621</f>
        <v>明装双联开关</v>
      </c>
      <c r="D580" s="110"/>
      <c r="E580" s="108"/>
      <c r="F580" s="108" t="str">
        <f>'[5]存货（  ）抽查盘点表'!G621</f>
        <v>件</v>
      </c>
      <c r="G580" s="111">
        <f>'[5]存货（  ）抽查盘点表'!I621</f>
        <v>22</v>
      </c>
      <c r="H580" s="111">
        <f t="shared" si="40"/>
        <v>7.155</v>
      </c>
      <c r="I580" s="111">
        <f>'[5]存货（  ）抽查盘点表'!J621</f>
        <v>157.41</v>
      </c>
      <c r="J580" s="115">
        <f>'[5]存货（  ）抽查盘点表'!O621</f>
        <v>22</v>
      </c>
      <c r="K580" s="111">
        <f t="shared" si="41"/>
        <v>3.5775</v>
      </c>
      <c r="L580" s="115">
        <f>'[5]存货（  ）抽查盘点表'!Z621</f>
        <v>78.705</v>
      </c>
      <c r="M580" s="116">
        <f t="shared" si="42"/>
        <v>-78.705</v>
      </c>
      <c r="N580" s="117">
        <f t="shared" si="43"/>
        <v>-0.5</v>
      </c>
      <c r="O580" s="118"/>
    </row>
    <row r="581" s="105" customFormat="1" ht="16.5" customHeight="1" spans="1:15">
      <c r="A581" s="108">
        <f>'[5]存货（  ）抽查盘点表'!A622</f>
        <v>617</v>
      </c>
      <c r="B581" s="109" t="str">
        <f>'[5]存货（  ）抽查盘点表'!B622</f>
        <v>1008020011</v>
      </c>
      <c r="C581" s="108" t="str">
        <f>'[5]存货（  ）抽查盘点表'!D622</f>
        <v>明装三联开关</v>
      </c>
      <c r="D581" s="110"/>
      <c r="E581" s="108"/>
      <c r="F581" s="108" t="str">
        <f>'[5]存货（  ）抽查盘点表'!G622</f>
        <v>件</v>
      </c>
      <c r="G581" s="111">
        <f>'[5]存货（  ）抽查盘点表'!I622</f>
        <v>11</v>
      </c>
      <c r="H581" s="111">
        <f t="shared" si="40"/>
        <v>13.6745454545455</v>
      </c>
      <c r="I581" s="111">
        <f>'[5]存货（  ）抽查盘点表'!J622</f>
        <v>150.42</v>
      </c>
      <c r="J581" s="115">
        <f>'[5]存货（  ）抽查盘点表'!O622</f>
        <v>11</v>
      </c>
      <c r="K581" s="111">
        <f t="shared" si="41"/>
        <v>6.8372725</v>
      </c>
      <c r="L581" s="115">
        <f>'[5]存货（  ）抽查盘点表'!Z622</f>
        <v>75.2099975</v>
      </c>
      <c r="M581" s="116">
        <f t="shared" si="42"/>
        <v>-75.2100025</v>
      </c>
      <c r="N581" s="117">
        <f t="shared" si="43"/>
        <v>-0.50000001662013</v>
      </c>
      <c r="O581" s="118"/>
    </row>
    <row r="582" s="105" customFormat="1" ht="16.5" customHeight="1" spans="1:15">
      <c r="A582" s="108">
        <f>'[5]存货（  ）抽查盘点表'!A623</f>
        <v>618</v>
      </c>
      <c r="B582" s="109" t="str">
        <f>'[5]存货（  ）抽查盘点表'!B623</f>
        <v>1008020015</v>
      </c>
      <c r="C582" s="108" t="str">
        <f>'[5]存货（  ）抽查盘点表'!D623</f>
        <v>暗装单联开关</v>
      </c>
      <c r="D582" s="110"/>
      <c r="E582" s="108"/>
      <c r="F582" s="108" t="str">
        <f>'[5]存货（  ）抽查盘点表'!G623</f>
        <v>件</v>
      </c>
      <c r="G582" s="111">
        <f>'[5]存货（  ）抽查盘点表'!I623</f>
        <v>55</v>
      </c>
      <c r="H582" s="111">
        <f t="shared" si="40"/>
        <v>6.30218181818182</v>
      </c>
      <c r="I582" s="111">
        <f>'[5]存货（  ）抽查盘点表'!J623</f>
        <v>346.62</v>
      </c>
      <c r="J582" s="115">
        <f>'[5]存货（  ）抽查盘点表'!O623</f>
        <v>55</v>
      </c>
      <c r="K582" s="111">
        <f t="shared" si="41"/>
        <v>3.151091</v>
      </c>
      <c r="L582" s="115">
        <f>'[5]存货（  ）抽查盘点表'!Z623</f>
        <v>173.310005</v>
      </c>
      <c r="M582" s="116">
        <f t="shared" si="42"/>
        <v>-173.309995</v>
      </c>
      <c r="N582" s="117">
        <f t="shared" si="43"/>
        <v>-0.499999985574981</v>
      </c>
      <c r="O582" s="118"/>
    </row>
    <row r="583" s="105" customFormat="1" ht="16.5" customHeight="1" spans="1:15">
      <c r="A583" s="108">
        <f>'[5]存货（  ）抽查盘点表'!A624</f>
        <v>619</v>
      </c>
      <c r="B583" s="109" t="str">
        <f>'[5]存货（  ）抽查盘点表'!B624</f>
        <v>1008020016</v>
      </c>
      <c r="C583" s="108" t="str">
        <f>'[5]存货（  ）抽查盘点表'!D624</f>
        <v>暗装双联开关</v>
      </c>
      <c r="D583" s="110"/>
      <c r="E583" s="108"/>
      <c r="F583" s="108" t="str">
        <f>'[5]存货（  ）抽查盘点表'!G624</f>
        <v>件</v>
      </c>
      <c r="G583" s="111">
        <f>'[5]存货（  ）抽查盘点表'!I624</f>
        <v>23</v>
      </c>
      <c r="H583" s="111">
        <f t="shared" si="40"/>
        <v>8.37086956521739</v>
      </c>
      <c r="I583" s="111">
        <f>'[5]存货（  ）抽查盘点表'!J624</f>
        <v>192.53</v>
      </c>
      <c r="J583" s="115">
        <f>'[5]存货（  ）抽查盘点表'!O624</f>
        <v>23</v>
      </c>
      <c r="K583" s="111">
        <f t="shared" si="41"/>
        <v>4.185435</v>
      </c>
      <c r="L583" s="115">
        <f>'[5]存货（  ）抽查盘点表'!Z624</f>
        <v>96.265005</v>
      </c>
      <c r="M583" s="116">
        <f t="shared" si="42"/>
        <v>-96.264995</v>
      </c>
      <c r="N583" s="117">
        <f t="shared" si="43"/>
        <v>-0.499999974030021</v>
      </c>
      <c r="O583" s="118"/>
    </row>
    <row r="584" s="105" customFormat="1" ht="16.5" customHeight="1" spans="1:15">
      <c r="A584" s="108">
        <f>'[5]存货（  ）抽查盘点表'!A625</f>
        <v>620</v>
      </c>
      <c r="B584" s="109" t="str">
        <f>'[5]存货（  ）抽查盘点表'!B625</f>
        <v>1008020017</v>
      </c>
      <c r="C584" s="108" t="str">
        <f>'[5]存货（  ）抽查盘点表'!D625</f>
        <v>暗装三联开关</v>
      </c>
      <c r="D584" s="110"/>
      <c r="E584" s="108"/>
      <c r="F584" s="108" t="str">
        <f>'[5]存货（  ）抽查盘点表'!G625</f>
        <v>件</v>
      </c>
      <c r="G584" s="111">
        <f>'[5]存货（  ）抽查盘点表'!I625</f>
        <v>9</v>
      </c>
      <c r="H584" s="111">
        <f t="shared" si="40"/>
        <v>13.4922222222222</v>
      </c>
      <c r="I584" s="111">
        <f>'[5]存货（  ）抽查盘点表'!J625</f>
        <v>121.43</v>
      </c>
      <c r="J584" s="115">
        <f>'[5]存货（  ）抽查盘点表'!O625</f>
        <v>9</v>
      </c>
      <c r="K584" s="111">
        <f t="shared" si="41"/>
        <v>6.746111</v>
      </c>
      <c r="L584" s="115">
        <f>'[5]存货（  ）抽查盘点表'!Z625</f>
        <v>60.714999</v>
      </c>
      <c r="M584" s="116">
        <f t="shared" si="42"/>
        <v>-60.715001</v>
      </c>
      <c r="N584" s="117">
        <f t="shared" si="43"/>
        <v>-0.500000008235197</v>
      </c>
      <c r="O584" s="118"/>
    </row>
    <row r="585" s="105" customFormat="1" ht="16.5" customHeight="1" spans="1:15">
      <c r="A585" s="108">
        <f>'[5]存货（  ）抽查盘点表'!A626</f>
        <v>621</v>
      </c>
      <c r="B585" s="109" t="str">
        <f>'[5]存货（  ）抽查盘点表'!B626</f>
        <v>1008020024</v>
      </c>
      <c r="C585" s="108" t="str">
        <f>'[5]存货（  ）抽查盘点表'!D626</f>
        <v>防爆单极开关</v>
      </c>
      <c r="D585" s="110"/>
      <c r="E585" s="108"/>
      <c r="F585" s="108" t="str">
        <f>'[5]存货（  ）抽查盘点表'!G626</f>
        <v>件</v>
      </c>
      <c r="G585" s="111">
        <f>'[5]存货（  ）抽查盘点表'!I626</f>
        <v>1</v>
      </c>
      <c r="H585" s="111">
        <f t="shared" si="40"/>
        <v>75.21</v>
      </c>
      <c r="I585" s="111">
        <f>'[5]存货（  ）抽查盘点表'!J626</f>
        <v>75.21</v>
      </c>
      <c r="J585" s="115">
        <f>'[5]存货（  ）抽查盘点表'!O626</f>
        <v>1</v>
      </c>
      <c r="K585" s="111">
        <f t="shared" si="41"/>
        <v>37.605</v>
      </c>
      <c r="L585" s="115">
        <f>'[5]存货（  ）抽查盘点表'!Z626</f>
        <v>37.605</v>
      </c>
      <c r="M585" s="116">
        <f t="shared" si="42"/>
        <v>-37.605</v>
      </c>
      <c r="N585" s="117">
        <f t="shared" si="43"/>
        <v>-0.5</v>
      </c>
      <c r="O585" s="118"/>
    </row>
    <row r="586" s="105" customFormat="1" ht="16.5" customHeight="1" spans="1:15">
      <c r="A586" s="108">
        <f>'[5]存货（  ）抽查盘点表'!A627</f>
        <v>622</v>
      </c>
      <c r="B586" s="109" t="str">
        <f>'[5]存货（  ）抽查盘点表'!B627</f>
        <v>1008020051</v>
      </c>
      <c r="C586" s="108" t="str">
        <f>'[5]存货（  ）抽查盘点表'!D627</f>
        <v>行程开关</v>
      </c>
      <c r="D586" s="110"/>
      <c r="E586" s="108"/>
      <c r="F586" s="108" t="str">
        <f>'[5]存货（  ）抽查盘点表'!G627</f>
        <v>件</v>
      </c>
      <c r="G586" s="111">
        <f>'[5]存货（  ）抽查盘点表'!I627</f>
        <v>2</v>
      </c>
      <c r="H586" s="111">
        <f t="shared" si="40"/>
        <v>23.895</v>
      </c>
      <c r="I586" s="111">
        <f>'[5]存货（  ）抽查盘点表'!J627</f>
        <v>47.79</v>
      </c>
      <c r="J586" s="115">
        <f>'[5]存货（  ）抽查盘点表'!O627</f>
        <v>2</v>
      </c>
      <c r="K586" s="111">
        <f t="shared" si="41"/>
        <v>11.9475</v>
      </c>
      <c r="L586" s="115">
        <f>'[5]存货（  ）抽查盘点表'!Z627</f>
        <v>23.895</v>
      </c>
      <c r="M586" s="116">
        <f t="shared" si="42"/>
        <v>-23.895</v>
      </c>
      <c r="N586" s="117">
        <f t="shared" si="43"/>
        <v>-0.5</v>
      </c>
      <c r="O586" s="118"/>
    </row>
    <row r="587" s="105" customFormat="1" ht="16.5" customHeight="1" spans="1:15">
      <c r="A587" s="108">
        <f>'[5]存货（  ）抽查盘点表'!A628</f>
        <v>623</v>
      </c>
      <c r="B587" s="109" t="str">
        <f>'[5]存货（  ）抽查盘点表'!B628</f>
        <v>1008020073</v>
      </c>
      <c r="C587" s="108" t="str">
        <f>'[5]存货（  ）抽查盘点表'!D628</f>
        <v>接近开关</v>
      </c>
      <c r="D587" s="110"/>
      <c r="E587" s="108"/>
      <c r="F587" s="108" t="str">
        <f>'[5]存货（  ）抽查盘点表'!G628</f>
        <v>件</v>
      </c>
      <c r="G587" s="111">
        <f>'[5]存货（  ）抽查盘点表'!I628</f>
        <v>4</v>
      </c>
      <c r="H587" s="111">
        <f t="shared" si="40"/>
        <v>51.79</v>
      </c>
      <c r="I587" s="111">
        <f>'[5]存货（  ）抽查盘点表'!J628</f>
        <v>207.16</v>
      </c>
      <c r="J587" s="115">
        <f>'[5]存货（  ）抽查盘点表'!O628</f>
        <v>0</v>
      </c>
      <c r="K587" s="111">
        <f t="shared" si="41"/>
        <v>0</v>
      </c>
      <c r="L587" s="115">
        <f>'[5]存货（  ）抽查盘点表'!Z628</f>
        <v>0</v>
      </c>
      <c r="M587" s="116">
        <f t="shared" si="42"/>
        <v>-207.16</v>
      </c>
      <c r="N587" s="117">
        <f t="shared" si="43"/>
        <v>-1</v>
      </c>
      <c r="O587" s="118"/>
    </row>
    <row r="588" s="105" customFormat="1" ht="16.5" customHeight="1" spans="1:15">
      <c r="A588" s="108">
        <f>'[5]存货（  ）抽查盘点表'!A629</f>
        <v>624</v>
      </c>
      <c r="B588" s="109" t="str">
        <f>'[5]存货（  ）抽查盘点表'!B629</f>
        <v>1008020115</v>
      </c>
      <c r="C588" s="108" t="str">
        <f>'[5]存货（  ）抽查盘点表'!D629</f>
        <v>漏电开关</v>
      </c>
      <c r="D588" s="110" t="str">
        <f>'[5]存货（  ）抽查盘点表'!E629</f>
        <v>1P+1N 20A</v>
      </c>
      <c r="E588" s="108"/>
      <c r="F588" s="108" t="str">
        <f>'[5]存货（  ）抽查盘点表'!G629</f>
        <v>个</v>
      </c>
      <c r="G588" s="111">
        <f>'[5]存货（  ）抽查盘点表'!I629</f>
        <v>4</v>
      </c>
      <c r="H588" s="111">
        <f t="shared" si="40"/>
        <v>68.105</v>
      </c>
      <c r="I588" s="111">
        <f>'[5]存货（  ）抽查盘点表'!J629</f>
        <v>272.42</v>
      </c>
      <c r="J588" s="115">
        <f>'[5]存货（  ）抽查盘点表'!O629</f>
        <v>4</v>
      </c>
      <c r="K588" s="111">
        <f t="shared" si="41"/>
        <v>34.0525</v>
      </c>
      <c r="L588" s="115">
        <f>'[5]存货（  ）抽查盘点表'!Z629</f>
        <v>136.21</v>
      </c>
      <c r="M588" s="116">
        <f t="shared" si="42"/>
        <v>-136.21</v>
      </c>
      <c r="N588" s="117">
        <f t="shared" si="43"/>
        <v>-0.5</v>
      </c>
      <c r="O588" s="118"/>
    </row>
    <row r="589" s="105" customFormat="1" ht="16.5" customHeight="1" spans="1:15">
      <c r="A589" s="108">
        <f>'[5]存货（  ）抽查盘点表'!A630</f>
        <v>625</v>
      </c>
      <c r="B589" s="109" t="str">
        <f>'[5]存货（  ）抽查盘点表'!B630</f>
        <v>1008020121</v>
      </c>
      <c r="C589" s="108" t="str">
        <f>'[5]存货（  ）抽查盘点表'!D630</f>
        <v>二位开关</v>
      </c>
      <c r="D589" s="110" t="str">
        <f>'[5]存货（  ）抽查盘点表'!E630</f>
        <v>澳标10A</v>
      </c>
      <c r="E589" s="108"/>
      <c r="F589" s="108" t="str">
        <f>'[5]存货（  ）抽查盘点表'!G630</f>
        <v>个</v>
      </c>
      <c r="G589" s="111">
        <f>'[5]存货（  ）抽查盘点表'!I630</f>
        <v>79</v>
      </c>
      <c r="H589" s="111">
        <f t="shared" si="40"/>
        <v>18.5440506329114</v>
      </c>
      <c r="I589" s="111">
        <f>'[5]存货（  ）抽查盘点表'!J630</f>
        <v>1464.98</v>
      </c>
      <c r="J589" s="115">
        <f>'[5]存货（  ）抽查盘点表'!O630</f>
        <v>79</v>
      </c>
      <c r="K589" s="111">
        <f t="shared" si="41"/>
        <v>9.2720255</v>
      </c>
      <c r="L589" s="115">
        <f>'[5]存货（  ）抽查盘点表'!Z630</f>
        <v>732.4900145</v>
      </c>
      <c r="M589" s="116">
        <f t="shared" si="42"/>
        <v>-732.4899855</v>
      </c>
      <c r="N589" s="117">
        <f t="shared" si="43"/>
        <v>-0.499999990102254</v>
      </c>
      <c r="O589" s="118"/>
    </row>
    <row r="590" s="105" customFormat="1" ht="16.5" customHeight="1" spans="1:15">
      <c r="A590" s="108">
        <f>'[5]存货（  ）抽查盘点表'!A631</f>
        <v>626</v>
      </c>
      <c r="B590" s="109" t="str">
        <f>'[5]存货（  ）抽查盘点表'!B631</f>
        <v>1008020122</v>
      </c>
      <c r="C590" s="108" t="str">
        <f>'[5]存货（  ）抽查盘点表'!D631</f>
        <v>三位开关（竖装）</v>
      </c>
      <c r="D590" s="110" t="str">
        <f>'[5]存货（  ）抽查盘点表'!E631</f>
        <v>澳标10A</v>
      </c>
      <c r="E590" s="108"/>
      <c r="F590" s="108" t="str">
        <f>'[5]存货（  ）抽查盘点表'!G631</f>
        <v>个</v>
      </c>
      <c r="G590" s="111">
        <f>'[5]存货（  ）抽查盘点表'!I631</f>
        <v>74</v>
      </c>
      <c r="H590" s="111">
        <f t="shared" si="40"/>
        <v>19.9812162162162</v>
      </c>
      <c r="I590" s="111">
        <f>'[5]存货（  ）抽查盘点表'!J631</f>
        <v>1478.61</v>
      </c>
      <c r="J590" s="115">
        <f>'[5]存货（  ）抽查盘点表'!O631</f>
        <v>74</v>
      </c>
      <c r="K590" s="111">
        <f t="shared" si="41"/>
        <v>9.990608</v>
      </c>
      <c r="L590" s="115">
        <f>'[5]存货（  ）抽查盘点表'!Z631</f>
        <v>739.304992</v>
      </c>
      <c r="M590" s="116">
        <f t="shared" si="42"/>
        <v>-739.305008</v>
      </c>
      <c r="N590" s="117">
        <f t="shared" si="43"/>
        <v>-0.500000005410487</v>
      </c>
      <c r="O590" s="118"/>
    </row>
    <row r="591" s="105" customFormat="1" ht="16.5" customHeight="1" spans="1:15">
      <c r="A591" s="108">
        <f>'[5]存货（  ）抽查盘点表'!A632</f>
        <v>627</v>
      </c>
      <c r="B591" s="109" t="str">
        <f>'[5]存货（  ）抽查盘点表'!B632</f>
        <v>1008020124</v>
      </c>
      <c r="C591" s="108" t="str">
        <f>'[5]存货（  ）抽查盘点表'!D632</f>
        <v>防水隔离开关</v>
      </c>
      <c r="D591" s="110" t="str">
        <f>'[5]存货（  ）抽查盘点表'!E632</f>
        <v>澳标10A</v>
      </c>
      <c r="E591" s="108"/>
      <c r="F591" s="108" t="str">
        <f>'[5]存货（  ）抽查盘点表'!G632</f>
        <v>个</v>
      </c>
      <c r="G591" s="111">
        <f>'[5]存货（  ）抽查盘点表'!I632</f>
        <v>38</v>
      </c>
      <c r="H591" s="111">
        <f t="shared" si="40"/>
        <v>68.25</v>
      </c>
      <c r="I591" s="111">
        <f>'[5]存货（  ）抽查盘点表'!J632</f>
        <v>2593.5</v>
      </c>
      <c r="J591" s="115">
        <f>'[5]存货（  ）抽查盘点表'!O632</f>
        <v>38</v>
      </c>
      <c r="K591" s="111">
        <f t="shared" si="41"/>
        <v>34.125</v>
      </c>
      <c r="L591" s="115">
        <f>'[5]存货（  ）抽查盘点表'!Z632</f>
        <v>1296.75</v>
      </c>
      <c r="M591" s="116">
        <f t="shared" si="42"/>
        <v>-1296.75</v>
      </c>
      <c r="N591" s="117">
        <f t="shared" si="43"/>
        <v>-0.5</v>
      </c>
      <c r="O591" s="118"/>
    </row>
    <row r="592" s="105" customFormat="1" ht="16.5" customHeight="1" spans="1:15">
      <c r="A592" s="108">
        <f>'[5]存货（  ）抽查盘点表'!A633</f>
        <v>628</v>
      </c>
      <c r="B592" s="109" t="str">
        <f>'[5]存货（  ）抽查盘点表'!B633</f>
        <v>1008020125</v>
      </c>
      <c r="C592" s="108" t="str">
        <f>'[5]存货（  ）抽查盘点表'!D633</f>
        <v>隔离开关</v>
      </c>
      <c r="D592" s="110" t="str">
        <f>'[5]存货（  ）抽查盘点表'!E633</f>
        <v>澳标JVD16-125-1P-100</v>
      </c>
      <c r="E592" s="108"/>
      <c r="F592" s="108" t="str">
        <f>'[5]存货（  ）抽查盘点表'!G633</f>
        <v>个</v>
      </c>
      <c r="G592" s="111">
        <f>'[5]存货（  ）抽查盘点表'!I633</f>
        <v>33</v>
      </c>
      <c r="H592" s="111">
        <f t="shared" si="40"/>
        <v>33.0578787878788</v>
      </c>
      <c r="I592" s="111">
        <f>'[5]存货（  ）抽查盘点表'!J633</f>
        <v>1090.91</v>
      </c>
      <c r="J592" s="115">
        <f>'[5]存货（  ）抽查盘点表'!O633</f>
        <v>33</v>
      </c>
      <c r="K592" s="111">
        <f t="shared" si="41"/>
        <v>16.5289395</v>
      </c>
      <c r="L592" s="115">
        <f>'[5]存货（  ）抽查盘点表'!Z633</f>
        <v>545.4550035</v>
      </c>
      <c r="M592" s="116">
        <f t="shared" si="42"/>
        <v>-545.4549965</v>
      </c>
      <c r="N592" s="117">
        <f t="shared" si="43"/>
        <v>-0.499999996791669</v>
      </c>
      <c r="O592" s="118"/>
    </row>
    <row r="593" s="105" customFormat="1" ht="16.5" customHeight="1" spans="1:15">
      <c r="A593" s="108">
        <f>'[5]存货（  ）抽查盘点表'!A634</f>
        <v>629</v>
      </c>
      <c r="B593" s="109" t="str">
        <f>'[5]存货（  ）抽查盘点表'!B634</f>
        <v>1008020126</v>
      </c>
      <c r="C593" s="108" t="str">
        <f>'[5]存货（  ）抽查盘点表'!D634</f>
        <v>双联双控开关</v>
      </c>
      <c r="D593" s="110" t="str">
        <f>'[5]存货（  ）抽查盘点表'!E634</f>
        <v>博泰10A</v>
      </c>
      <c r="E593" s="108"/>
      <c r="F593" s="108" t="str">
        <f>'[5]存货（  ）抽查盘点表'!G634</f>
        <v>个</v>
      </c>
      <c r="G593" s="111">
        <f>'[5]存货（  ）抽查盘点表'!I634</f>
        <v>19</v>
      </c>
      <c r="H593" s="111">
        <f t="shared" si="40"/>
        <v>8.5</v>
      </c>
      <c r="I593" s="111">
        <f>'[5]存货（  ）抽查盘点表'!J634</f>
        <v>161.5</v>
      </c>
      <c r="J593" s="115">
        <f>'[5]存货（  ）抽查盘点表'!O634</f>
        <v>19</v>
      </c>
      <c r="K593" s="111">
        <f t="shared" si="41"/>
        <v>4.25</v>
      </c>
      <c r="L593" s="115">
        <f>'[5]存货（  ）抽查盘点表'!Z634</f>
        <v>80.75</v>
      </c>
      <c r="M593" s="116">
        <f t="shared" si="42"/>
        <v>-80.75</v>
      </c>
      <c r="N593" s="117">
        <f t="shared" si="43"/>
        <v>-0.5</v>
      </c>
      <c r="O593" s="118"/>
    </row>
    <row r="594" s="105" customFormat="1" ht="16.5" customHeight="1" spans="1:15">
      <c r="A594" s="108">
        <f>'[5]存货（  ）抽查盘点表'!A635</f>
        <v>630</v>
      </c>
      <c r="B594" s="109" t="str">
        <f>'[5]存货（  ）抽查盘点表'!B635</f>
        <v>1008020132</v>
      </c>
      <c r="C594" s="108" t="str">
        <f>'[5]存货（  ）抽查盘点表'!D635</f>
        <v>四联开关</v>
      </c>
      <c r="D594" s="110" t="str">
        <f>'[5]存货（  ）抽查盘点表'!E635</f>
        <v>耐普10A</v>
      </c>
      <c r="E594" s="108"/>
      <c r="F594" s="108" t="str">
        <f>'[5]存货（  ）抽查盘点表'!G635</f>
        <v>个</v>
      </c>
      <c r="G594" s="111">
        <f>'[5]存货（  ）抽查盘点表'!I635</f>
        <v>2</v>
      </c>
      <c r="H594" s="111">
        <f t="shared" si="40"/>
        <v>13.38</v>
      </c>
      <c r="I594" s="111">
        <f>'[5]存货（  ）抽查盘点表'!J635</f>
        <v>26.76</v>
      </c>
      <c r="J594" s="115">
        <f>'[5]存货（  ）抽查盘点表'!O635</f>
        <v>2</v>
      </c>
      <c r="K594" s="111">
        <f t="shared" si="41"/>
        <v>6.69</v>
      </c>
      <c r="L594" s="115">
        <f>'[5]存货（  ）抽查盘点表'!Z635</f>
        <v>13.38</v>
      </c>
      <c r="M594" s="116">
        <f t="shared" si="42"/>
        <v>-13.38</v>
      </c>
      <c r="N594" s="117">
        <f t="shared" si="43"/>
        <v>-0.5</v>
      </c>
      <c r="O594" s="118"/>
    </row>
    <row r="595" s="105" customFormat="1" ht="16.5" customHeight="1" spans="1:15">
      <c r="A595" s="108">
        <f>'[5]存货（  ）抽查盘点表'!A636</f>
        <v>631</v>
      </c>
      <c r="B595" s="109" t="str">
        <f>'[5]存货（  ）抽查盘点表'!B636</f>
        <v>1008020137</v>
      </c>
      <c r="C595" s="108" t="str">
        <f>'[5]存货（  ）抽查盘点表'!D636</f>
        <v>单联开关</v>
      </c>
      <c r="D595" s="110" t="str">
        <f>'[5]存货（  ）抽查盘点表'!E636</f>
        <v>美标；稳不落</v>
      </c>
      <c r="E595" s="108"/>
      <c r="F595" s="108" t="str">
        <f>'[5]存货（  ）抽查盘点表'!G636</f>
        <v>个</v>
      </c>
      <c r="G595" s="111">
        <f>'[5]存货（  ）抽查盘点表'!I636</f>
        <v>4</v>
      </c>
      <c r="H595" s="111">
        <f t="shared" si="40"/>
        <v>21.83</v>
      </c>
      <c r="I595" s="111">
        <f>'[5]存货（  ）抽查盘点表'!J636</f>
        <v>87.32</v>
      </c>
      <c r="J595" s="115">
        <f>'[5]存货（  ）抽查盘点表'!O636</f>
        <v>4</v>
      </c>
      <c r="K595" s="111">
        <f t="shared" si="41"/>
        <v>10.915</v>
      </c>
      <c r="L595" s="115">
        <f>'[5]存货（  ）抽查盘点表'!Z636</f>
        <v>43.66</v>
      </c>
      <c r="M595" s="116">
        <f t="shared" si="42"/>
        <v>-43.66</v>
      </c>
      <c r="N595" s="117">
        <f t="shared" si="43"/>
        <v>-0.5</v>
      </c>
      <c r="O595" s="118"/>
    </row>
    <row r="596" s="105" customFormat="1" ht="16.5" customHeight="1" spans="1:15">
      <c r="A596" s="108">
        <f>'[5]存货（  ）抽查盘点表'!A637</f>
        <v>632</v>
      </c>
      <c r="B596" s="109" t="str">
        <f>'[5]存货（  ）抽查盘点表'!B637</f>
        <v>1008020138</v>
      </c>
      <c r="C596" s="108" t="str">
        <f>'[5]存货（  ）抽查盘点表'!D637</f>
        <v>三联开关</v>
      </c>
      <c r="D596" s="110" t="str">
        <f>'[5]存货（  ）抽查盘点表'!E637</f>
        <v>美标；稳不落</v>
      </c>
      <c r="E596" s="108"/>
      <c r="F596" s="108" t="str">
        <f>'[5]存货（  ）抽查盘点表'!G637</f>
        <v>个</v>
      </c>
      <c r="G596" s="111">
        <f>'[5]存货（  ）抽查盘点表'!I637</f>
        <v>4</v>
      </c>
      <c r="H596" s="111">
        <f t="shared" si="40"/>
        <v>36.875</v>
      </c>
      <c r="I596" s="111">
        <f>'[5]存货（  ）抽查盘点表'!J637</f>
        <v>147.5</v>
      </c>
      <c r="J596" s="115">
        <f>'[5]存货（  ）抽查盘点表'!O637</f>
        <v>4</v>
      </c>
      <c r="K596" s="111">
        <f t="shared" si="41"/>
        <v>18.4375</v>
      </c>
      <c r="L596" s="115">
        <f>'[5]存货（  ）抽查盘点表'!Z637</f>
        <v>73.75</v>
      </c>
      <c r="M596" s="116">
        <f t="shared" si="42"/>
        <v>-73.75</v>
      </c>
      <c r="N596" s="117">
        <f t="shared" si="43"/>
        <v>-0.5</v>
      </c>
      <c r="O596" s="118"/>
    </row>
    <row r="597" s="105" customFormat="1" ht="16.5" customHeight="1" spans="1:15">
      <c r="A597" s="108">
        <f>'[5]存货（  ）抽查盘点表'!A638</f>
        <v>633</v>
      </c>
      <c r="B597" s="109" t="str">
        <f>'[5]存货（  ）抽查盘点表'!B638</f>
        <v>1008020160</v>
      </c>
      <c r="C597" s="108" t="str">
        <f>'[5]存货（  ）抽查盘点表'!D638</f>
        <v>双联开关</v>
      </c>
      <c r="D597" s="110" t="str">
        <f>'[5]存货（  ）抽查盘点表'!E638</f>
        <v>美标</v>
      </c>
      <c r="E597" s="108"/>
      <c r="F597" s="108" t="str">
        <f>'[5]存货（  ）抽查盘点表'!G638</f>
        <v>件</v>
      </c>
      <c r="G597" s="111">
        <f>'[5]存货（  ）抽查盘点表'!I638</f>
        <v>2</v>
      </c>
      <c r="H597" s="111">
        <f t="shared" si="40"/>
        <v>38.16</v>
      </c>
      <c r="I597" s="111">
        <f>'[5]存货（  ）抽查盘点表'!J638</f>
        <v>76.32</v>
      </c>
      <c r="J597" s="115">
        <f>'[5]存货（  ）抽查盘点表'!O638</f>
        <v>2</v>
      </c>
      <c r="K597" s="111">
        <f t="shared" si="41"/>
        <v>19.08</v>
      </c>
      <c r="L597" s="115">
        <f>'[5]存货（  ）抽查盘点表'!Z638</f>
        <v>38.16</v>
      </c>
      <c r="M597" s="116">
        <f t="shared" si="42"/>
        <v>-38.16</v>
      </c>
      <c r="N597" s="117">
        <f t="shared" si="43"/>
        <v>-0.5</v>
      </c>
      <c r="O597" s="118"/>
    </row>
    <row r="598" s="105" customFormat="1" ht="16.5" customHeight="1" spans="1:15">
      <c r="A598" s="108">
        <f>'[5]存货（  ）抽查盘点表'!A639</f>
        <v>634</v>
      </c>
      <c r="B598" s="109" t="str">
        <f>'[5]存货（  ）抽查盘点表'!B639</f>
        <v>1008020169</v>
      </c>
      <c r="C598" s="108" t="str">
        <f>'[5]存货（  ）抽查盘点表'!D639</f>
        <v>一位开关</v>
      </c>
      <c r="D598" s="110" t="str">
        <f>'[5]存货（  ）抽查盘点表'!E639</f>
        <v>澳标</v>
      </c>
      <c r="E598" s="108"/>
      <c r="F598" s="108" t="str">
        <f>'[5]存货（  ）抽查盘点表'!G639</f>
        <v>件</v>
      </c>
      <c r="G598" s="111">
        <f>'[5]存货（  ）抽查盘点表'!I639</f>
        <v>18</v>
      </c>
      <c r="H598" s="111">
        <f t="shared" si="40"/>
        <v>18.685</v>
      </c>
      <c r="I598" s="111">
        <f>'[5]存货（  ）抽查盘点表'!J639</f>
        <v>336.33</v>
      </c>
      <c r="J598" s="115">
        <f>'[5]存货（  ）抽查盘点表'!O639</f>
        <v>18</v>
      </c>
      <c r="K598" s="111">
        <f t="shared" si="41"/>
        <v>9.3425</v>
      </c>
      <c r="L598" s="115">
        <f>'[5]存货（  ）抽查盘点表'!Z639</f>
        <v>168.165</v>
      </c>
      <c r="M598" s="116">
        <f t="shared" si="42"/>
        <v>-168.165</v>
      </c>
      <c r="N598" s="117">
        <f t="shared" si="43"/>
        <v>-0.5</v>
      </c>
      <c r="O598" s="118"/>
    </row>
    <row r="599" s="105" customFormat="1" ht="16.5" customHeight="1" spans="1:15">
      <c r="A599" s="108">
        <f>'[5]存货（  ）抽查盘点表'!A640</f>
        <v>635</v>
      </c>
      <c r="B599" s="109" t="str">
        <f>'[5]存货（  ）抽查盘点表'!B640</f>
        <v>1008020189</v>
      </c>
      <c r="C599" s="108" t="str">
        <f>'[5]存货（  ）抽查盘点表'!D640</f>
        <v>防水开关</v>
      </c>
      <c r="D599" s="110"/>
      <c r="E599" s="108"/>
      <c r="F599" s="108" t="str">
        <f>'[5]存货（  ）抽查盘点表'!G640</f>
        <v>件</v>
      </c>
      <c r="G599" s="111">
        <f>'[5]存货（  ）抽查盘点表'!I640</f>
        <v>7</v>
      </c>
      <c r="H599" s="111">
        <f t="shared" si="40"/>
        <v>76.5228571428571</v>
      </c>
      <c r="I599" s="111">
        <f>'[5]存货（  ）抽查盘点表'!J640</f>
        <v>535.66</v>
      </c>
      <c r="J599" s="115">
        <f>'[5]存货（  ）抽查盘点表'!O640</f>
        <v>7</v>
      </c>
      <c r="K599" s="111">
        <f t="shared" si="41"/>
        <v>38.2614285</v>
      </c>
      <c r="L599" s="115">
        <f>'[5]存货（  ）抽查盘点表'!Z640</f>
        <v>267.8299995</v>
      </c>
      <c r="M599" s="116">
        <f t="shared" si="42"/>
        <v>-267.8300005</v>
      </c>
      <c r="N599" s="117">
        <f t="shared" si="43"/>
        <v>-0.500000000933428</v>
      </c>
      <c r="O599" s="118"/>
    </row>
    <row r="600" s="105" customFormat="1" ht="16.5" customHeight="1" spans="1:15">
      <c r="A600" s="108">
        <f>'[5]存货（  ）抽查盘点表'!A641</f>
        <v>636</v>
      </c>
      <c r="B600" s="109" t="str">
        <f>'[5]存货（  ）抽查盘点表'!B641</f>
        <v>1008020204</v>
      </c>
      <c r="C600" s="108" t="str">
        <f>'[5]存货（  ）抽查盘点表'!D641</f>
        <v>熔断器开关</v>
      </c>
      <c r="D600" s="110" t="str">
        <f>'[5]存货（  ）抽查盘点表'!E641</f>
        <v>XLP000</v>
      </c>
      <c r="E600" s="108"/>
      <c r="F600" s="108" t="str">
        <f>'[5]存货（  ）抽查盘点表'!G641</f>
        <v>个</v>
      </c>
      <c r="G600" s="111">
        <f>'[5]存货（  ）抽查盘点表'!I641</f>
        <v>1</v>
      </c>
      <c r="H600" s="111">
        <f t="shared" si="40"/>
        <v>341.03</v>
      </c>
      <c r="I600" s="111">
        <f>'[5]存货（  ）抽查盘点表'!J641</f>
        <v>341.03</v>
      </c>
      <c r="J600" s="115">
        <f>'[5]存货（  ）抽查盘点表'!O641</f>
        <v>1</v>
      </c>
      <c r="K600" s="111">
        <f t="shared" si="41"/>
        <v>170.515</v>
      </c>
      <c r="L600" s="115">
        <f>'[5]存货（  ）抽查盘点表'!Z641</f>
        <v>170.515</v>
      </c>
      <c r="M600" s="116">
        <f t="shared" si="42"/>
        <v>-170.515</v>
      </c>
      <c r="N600" s="117">
        <f t="shared" si="43"/>
        <v>-0.5</v>
      </c>
      <c r="O600" s="118"/>
    </row>
    <row r="601" s="105" customFormat="1" ht="16.5" customHeight="1" spans="1:15">
      <c r="A601" s="108">
        <f>'[5]存货（  ）抽查盘点表'!A642</f>
        <v>637</v>
      </c>
      <c r="B601" s="109" t="str">
        <f>'[5]存货（  ）抽查盘点表'!B642</f>
        <v>1008030004</v>
      </c>
      <c r="C601" s="108" t="str">
        <f>'[5]存货（  ）抽查盘点表'!D642</f>
        <v>明装三孔插座</v>
      </c>
      <c r="D601" s="110" t="str">
        <f>'[5]存货（  ）抽查盘点表'!E642</f>
        <v>16A</v>
      </c>
      <c r="E601" s="108"/>
      <c r="F601" s="108" t="str">
        <f>'[5]存货（  ）抽查盘点表'!G642</f>
        <v>件</v>
      </c>
      <c r="G601" s="111">
        <f>'[5]存货（  ）抽查盘点表'!I642</f>
        <v>56</v>
      </c>
      <c r="H601" s="111">
        <f t="shared" si="40"/>
        <v>5.59625</v>
      </c>
      <c r="I601" s="111">
        <f>'[5]存货（  ）抽查盘点表'!J642</f>
        <v>313.39</v>
      </c>
      <c r="J601" s="115">
        <f>'[5]存货（  ）抽查盘点表'!O642</f>
        <v>51</v>
      </c>
      <c r="K601" s="111">
        <f t="shared" si="41"/>
        <v>2.798125</v>
      </c>
      <c r="L601" s="115">
        <f>'[5]存货（  ）抽查盘点表'!Z642</f>
        <v>142.704375</v>
      </c>
      <c r="M601" s="116">
        <f t="shared" si="42"/>
        <v>-170.685625</v>
      </c>
      <c r="N601" s="117">
        <f t="shared" si="43"/>
        <v>-0.544642857142857</v>
      </c>
      <c r="O601" s="118"/>
    </row>
    <row r="602" s="105" customFormat="1" ht="16.5" customHeight="1" spans="1:15">
      <c r="A602" s="108">
        <f>'[5]存货（  ）抽查盘点表'!A643</f>
        <v>638</v>
      </c>
      <c r="B602" s="109" t="str">
        <f>'[5]存货（  ）抽查盘点表'!B643</f>
        <v>1008030005</v>
      </c>
      <c r="C602" s="108" t="str">
        <f>'[5]存货（  ）抽查盘点表'!D643</f>
        <v>明装五孔插座</v>
      </c>
      <c r="D602" s="110" t="str">
        <f>'[5]存货（  ）抽查盘点表'!E643</f>
        <v>10A</v>
      </c>
      <c r="E602" s="108"/>
      <c r="F602" s="108" t="str">
        <f>'[5]存货（  ）抽查盘点表'!G643</f>
        <v>件</v>
      </c>
      <c r="G602" s="111">
        <f>'[5]存货（  ）抽查盘点表'!I643</f>
        <v>5</v>
      </c>
      <c r="H602" s="111">
        <f t="shared" si="40"/>
        <v>7.374</v>
      </c>
      <c r="I602" s="111">
        <f>'[5]存货（  ）抽查盘点表'!J643</f>
        <v>36.87</v>
      </c>
      <c r="J602" s="115">
        <f>'[5]存货（  ）抽查盘点表'!O643</f>
        <v>0</v>
      </c>
      <c r="K602" s="111">
        <f t="shared" si="41"/>
        <v>0</v>
      </c>
      <c r="L602" s="115">
        <f>'[5]存货（  ）抽查盘点表'!Z643</f>
        <v>0</v>
      </c>
      <c r="M602" s="116">
        <f t="shared" si="42"/>
        <v>-36.87</v>
      </c>
      <c r="N602" s="117">
        <f t="shared" si="43"/>
        <v>-1</v>
      </c>
      <c r="O602" s="118"/>
    </row>
    <row r="603" s="105" customFormat="1" ht="16.5" customHeight="1" spans="1:15">
      <c r="A603" s="108">
        <f>'[5]存货（  ）抽查盘点表'!A644</f>
        <v>639</v>
      </c>
      <c r="B603" s="109" t="str">
        <f>'[5]存货（  ）抽查盘点表'!B644</f>
        <v>1008030011</v>
      </c>
      <c r="C603" s="108" t="str">
        <f>'[5]存货（  ）抽查盘点表'!D644</f>
        <v>三孔暗插座</v>
      </c>
      <c r="D603" s="110" t="str">
        <f>'[5]存货（  ）抽查盘点表'!E644</f>
        <v>16A</v>
      </c>
      <c r="E603" s="108"/>
      <c r="F603" s="108" t="str">
        <f>'[5]存货（  ）抽查盘点表'!G644</f>
        <v>件</v>
      </c>
      <c r="G603" s="111">
        <f>'[5]存货（  ）抽查盘点表'!I644</f>
        <v>7</v>
      </c>
      <c r="H603" s="111">
        <f t="shared" si="40"/>
        <v>7.89714285714286</v>
      </c>
      <c r="I603" s="111">
        <f>'[5]存货（  ）抽查盘点表'!J644</f>
        <v>55.28</v>
      </c>
      <c r="J603" s="115">
        <f>'[5]存货（  ）抽查盘点表'!O644</f>
        <v>7</v>
      </c>
      <c r="K603" s="111">
        <f t="shared" si="41"/>
        <v>3.9485715</v>
      </c>
      <c r="L603" s="115">
        <f>'[5]存货（  ）抽查盘点表'!Z644</f>
        <v>27.6400005</v>
      </c>
      <c r="M603" s="116">
        <f t="shared" si="42"/>
        <v>-27.6399995</v>
      </c>
      <c r="N603" s="117">
        <f t="shared" si="43"/>
        <v>-0.499999990955138</v>
      </c>
      <c r="O603" s="118"/>
    </row>
    <row r="604" s="105" customFormat="1" ht="16.5" customHeight="1" spans="1:15">
      <c r="A604" s="108">
        <f>'[5]存货（  ）抽查盘点表'!A645</f>
        <v>640</v>
      </c>
      <c r="B604" s="109" t="str">
        <f>'[5]存货（  ）抽查盘点表'!B645</f>
        <v>1008030032</v>
      </c>
      <c r="C604" s="108" t="str">
        <f>'[5]存货（  ）抽查盘点表'!D645</f>
        <v>工业插头插座</v>
      </c>
      <c r="D604" s="110" t="str">
        <f>'[5]存货（  ）抽查盘点表'!E645</f>
        <v>3*32A</v>
      </c>
      <c r="E604" s="108"/>
      <c r="F604" s="108" t="str">
        <f>'[5]存货（  ）抽查盘点表'!G645</f>
        <v>套</v>
      </c>
      <c r="G604" s="111">
        <f>'[5]存货（  ）抽查盘点表'!I645</f>
        <v>1</v>
      </c>
      <c r="H604" s="111">
        <f t="shared" si="40"/>
        <v>21.36</v>
      </c>
      <c r="I604" s="111">
        <f>'[5]存货（  ）抽查盘点表'!J645</f>
        <v>21.36</v>
      </c>
      <c r="J604" s="115">
        <f>'[5]存货（  ）抽查盘点表'!O645</f>
        <v>1</v>
      </c>
      <c r="K604" s="111">
        <f t="shared" si="41"/>
        <v>10.68</v>
      </c>
      <c r="L604" s="115">
        <f>'[5]存货（  ）抽查盘点表'!Z645</f>
        <v>10.68</v>
      </c>
      <c r="M604" s="116">
        <f t="shared" si="42"/>
        <v>-10.68</v>
      </c>
      <c r="N604" s="117">
        <f t="shared" si="43"/>
        <v>-0.5</v>
      </c>
      <c r="O604" s="118"/>
    </row>
    <row r="605" s="105" customFormat="1" ht="16.5" customHeight="1" spans="1:15">
      <c r="A605" s="108">
        <f>'[5]存货（  ）抽查盘点表'!A646</f>
        <v>641</v>
      </c>
      <c r="B605" s="109" t="str">
        <f>'[5]存货（  ）抽查盘点表'!B646</f>
        <v>1008030034</v>
      </c>
      <c r="C605" s="108" t="str">
        <f>'[5]存货（  ）抽查盘点表'!D646</f>
        <v>防溅盒</v>
      </c>
      <c r="D605" s="110" t="str">
        <f>'[5]存货（  ）抽查盘点表'!E646</f>
        <v>86</v>
      </c>
      <c r="E605" s="108"/>
      <c r="F605" s="108" t="str">
        <f>'[5]存货（  ）抽查盘点表'!G646</f>
        <v>个</v>
      </c>
      <c r="G605" s="111">
        <f>'[5]存货（  ）抽查盘点表'!I646</f>
        <v>228</v>
      </c>
      <c r="H605" s="111">
        <f t="shared" ref="H605:H668" si="44">IF(G605=0,0,I605/G605)</f>
        <v>7.96833333333333</v>
      </c>
      <c r="I605" s="111">
        <f>'[5]存货（  ）抽查盘点表'!J646</f>
        <v>1816.78</v>
      </c>
      <c r="J605" s="115">
        <f>'[5]存货（  ）抽查盘点表'!O646</f>
        <v>228</v>
      </c>
      <c r="K605" s="111">
        <f t="shared" ref="K605:K668" si="45">IF(J605=0,0,L605/J605)</f>
        <v>3.9841665</v>
      </c>
      <c r="L605" s="115">
        <f>'[5]存货（  ）抽查盘点表'!Z646</f>
        <v>908.389962</v>
      </c>
      <c r="M605" s="116">
        <f t="shared" ref="M605:M668" si="46">IF(L605="","",L605-I605)</f>
        <v>-908.390038</v>
      </c>
      <c r="N605" s="117">
        <f t="shared" ref="N605:N668" si="47">IF(ISERR(M605/I605),"",M605/I605)</f>
        <v>-0.500000020916126</v>
      </c>
      <c r="O605" s="118"/>
    </row>
    <row r="606" s="105" customFormat="1" ht="16.5" customHeight="1" spans="1:15">
      <c r="A606" s="108">
        <f>'[5]存货（  ）抽查盘点表'!A647</f>
        <v>642</v>
      </c>
      <c r="B606" s="109" t="str">
        <f>'[5]存货（  ）抽查盘点表'!B647</f>
        <v>1008030044</v>
      </c>
      <c r="C606" s="108" t="str">
        <f>'[5]存货（  ）抽查盘点表'!D647</f>
        <v>二位开关插座</v>
      </c>
      <c r="D606" s="110" t="str">
        <f>'[5]存货（  ）抽查盘点表'!E647</f>
        <v>澳标10A</v>
      </c>
      <c r="E606" s="108"/>
      <c r="F606" s="108" t="str">
        <f>'[5]存货（  ）抽查盘点表'!G647</f>
        <v>个</v>
      </c>
      <c r="G606" s="111">
        <f>'[5]存货（  ）抽查盘点表'!I647</f>
        <v>66</v>
      </c>
      <c r="H606" s="111">
        <f t="shared" si="44"/>
        <v>21.9495454545455</v>
      </c>
      <c r="I606" s="111">
        <f>'[5]存货（  ）抽查盘点表'!J647</f>
        <v>1448.67</v>
      </c>
      <c r="J606" s="115">
        <f>'[5]存货（  ）抽查盘点表'!O647</f>
        <v>66</v>
      </c>
      <c r="K606" s="111">
        <f t="shared" si="45"/>
        <v>10.9747725</v>
      </c>
      <c r="L606" s="115">
        <f>'[5]存货（  ）抽查盘点表'!Z647</f>
        <v>724.334985</v>
      </c>
      <c r="M606" s="116">
        <f t="shared" si="46"/>
        <v>-724.335015</v>
      </c>
      <c r="N606" s="117">
        <f t="shared" si="47"/>
        <v>-0.500000010354325</v>
      </c>
      <c r="O606" s="118"/>
    </row>
    <row r="607" s="105" customFormat="1" ht="16.5" customHeight="1" spans="1:15">
      <c r="A607" s="108">
        <f>'[5]存货（  ）抽查盘点表'!A648</f>
        <v>643</v>
      </c>
      <c r="B607" s="109" t="str">
        <f>'[5]存货（  ）抽查盘点表'!B648</f>
        <v>1008030045</v>
      </c>
      <c r="C607" s="108" t="str">
        <f>'[5]存货（  ）抽查盘点表'!D648</f>
        <v>一位开关插座</v>
      </c>
      <c r="D607" s="110" t="str">
        <f>'[5]存货（  ）抽查盘点表'!E648</f>
        <v>澳标10A</v>
      </c>
      <c r="E607" s="108"/>
      <c r="F607" s="108" t="str">
        <f>'[5]存货（  ）抽查盘点表'!G648</f>
        <v>个</v>
      </c>
      <c r="G607" s="111">
        <f>'[5]存货（  ）抽查盘点表'!I648</f>
        <v>33</v>
      </c>
      <c r="H607" s="111">
        <f t="shared" si="44"/>
        <v>11.2415151515152</v>
      </c>
      <c r="I607" s="111">
        <f>'[5]存货（  ）抽查盘点表'!J648</f>
        <v>370.97</v>
      </c>
      <c r="J607" s="115">
        <f>'[5]存货（  ）抽查盘点表'!O648</f>
        <v>33</v>
      </c>
      <c r="K607" s="111">
        <f t="shared" si="45"/>
        <v>5.6207575</v>
      </c>
      <c r="L607" s="115">
        <f>'[5]存货（  ）抽查盘点表'!Z648</f>
        <v>185.4849975</v>
      </c>
      <c r="M607" s="116">
        <f t="shared" si="46"/>
        <v>-185.4850025</v>
      </c>
      <c r="N607" s="117">
        <f t="shared" si="47"/>
        <v>-0.50000000673909</v>
      </c>
      <c r="O607" s="118"/>
    </row>
    <row r="608" s="105" customFormat="1" ht="16.5" customHeight="1" spans="1:15">
      <c r="A608" s="108">
        <f>'[5]存货（  ）抽查盘点表'!A649</f>
        <v>644</v>
      </c>
      <c r="B608" s="109" t="str">
        <f>'[5]存货（  ）抽查盘点表'!B649</f>
        <v>1008030046</v>
      </c>
      <c r="C608" s="108" t="str">
        <f>'[5]存货（  ）抽查盘点表'!D649</f>
        <v>TVC插座</v>
      </c>
      <c r="D608" s="110" t="str">
        <f>'[5]存货（  ）抽查盘点表'!E649</f>
        <v>RF1-35</v>
      </c>
      <c r="E608" s="108"/>
      <c r="F608" s="108" t="str">
        <f>'[5]存货（  ）抽查盘点表'!G649</f>
        <v>个</v>
      </c>
      <c r="G608" s="111">
        <f>'[5]存货（  ）抽查盘点表'!I649</f>
        <v>50</v>
      </c>
      <c r="H608" s="111">
        <f t="shared" si="44"/>
        <v>9.3162</v>
      </c>
      <c r="I608" s="111">
        <f>'[5]存货（  ）抽查盘点表'!J649</f>
        <v>465.81</v>
      </c>
      <c r="J608" s="115">
        <f>'[5]存货（  ）抽查盘点表'!O649</f>
        <v>50</v>
      </c>
      <c r="K608" s="111">
        <f t="shared" si="45"/>
        <v>4.6581</v>
      </c>
      <c r="L608" s="115">
        <f>'[5]存货（  ）抽查盘点表'!Z649</f>
        <v>232.905</v>
      </c>
      <c r="M608" s="116">
        <f t="shared" si="46"/>
        <v>-232.905</v>
      </c>
      <c r="N608" s="117">
        <f t="shared" si="47"/>
        <v>-0.5</v>
      </c>
      <c r="O608" s="118"/>
    </row>
    <row r="609" s="105" customFormat="1" ht="16.5" customHeight="1" spans="1:15">
      <c r="A609" s="108">
        <f>'[5]存货（  ）抽查盘点表'!A650</f>
        <v>645</v>
      </c>
      <c r="B609" s="109" t="str">
        <f>'[5]存货（  ）抽查盘点表'!B650</f>
        <v>1008030047</v>
      </c>
      <c r="C609" s="108" t="str">
        <f>'[5]存货（  ）抽查盘点表'!D650</f>
        <v>防水插座</v>
      </c>
      <c r="D609" s="110" t="str">
        <f>'[5]存货（  ）抽查盘点表'!E650</f>
        <v>澳标10A</v>
      </c>
      <c r="E609" s="108"/>
      <c r="F609" s="108" t="str">
        <f>'[5]存货（  ）抽查盘点表'!G650</f>
        <v>个</v>
      </c>
      <c r="G609" s="111">
        <f>'[5]存货（  ）抽查盘点表'!I650</f>
        <v>10</v>
      </c>
      <c r="H609" s="111">
        <f t="shared" si="44"/>
        <v>56.38</v>
      </c>
      <c r="I609" s="111">
        <f>'[5]存货（  ）抽查盘点表'!J650</f>
        <v>563.8</v>
      </c>
      <c r="J609" s="115">
        <f>'[5]存货（  ）抽查盘点表'!O650</f>
        <v>10</v>
      </c>
      <c r="K609" s="111">
        <f t="shared" si="45"/>
        <v>28.19</v>
      </c>
      <c r="L609" s="115">
        <f>'[5]存货（  ）抽查盘点表'!Z650</f>
        <v>281.9</v>
      </c>
      <c r="M609" s="116">
        <f t="shared" si="46"/>
        <v>-281.9</v>
      </c>
      <c r="N609" s="117">
        <f t="shared" si="47"/>
        <v>-0.5</v>
      </c>
      <c r="O609" s="118"/>
    </row>
    <row r="610" s="105" customFormat="1" ht="16.5" customHeight="1" spans="1:15">
      <c r="A610" s="108">
        <f>'[5]存货（  ）抽查盘点表'!A651</f>
        <v>646</v>
      </c>
      <c r="B610" s="109" t="str">
        <f>'[5]存货（  ）抽查盘点表'!B651</f>
        <v>1008030061</v>
      </c>
      <c r="C610" s="108" t="str">
        <f>'[5]存货（  ）抽查盘点表'!D651</f>
        <v>四孔插座</v>
      </c>
      <c r="D610" s="110" t="str">
        <f>'[5]存货（  ）抽查盘点表'!E651</f>
        <v>美的奇胜，25A</v>
      </c>
      <c r="E610" s="108"/>
      <c r="F610" s="108" t="str">
        <f>'[5]存货（  ）抽查盘点表'!G651</f>
        <v>个</v>
      </c>
      <c r="G610" s="111">
        <f>'[5]存货（  ）抽查盘点表'!I651</f>
        <v>10</v>
      </c>
      <c r="H610" s="111">
        <f t="shared" si="44"/>
        <v>22.044</v>
      </c>
      <c r="I610" s="111">
        <f>'[5]存货（  ）抽查盘点表'!J651</f>
        <v>220.44</v>
      </c>
      <c r="J610" s="115">
        <f>'[5]存货（  ）抽查盘点表'!O651</f>
        <v>10</v>
      </c>
      <c r="K610" s="111">
        <f t="shared" si="45"/>
        <v>11.022</v>
      </c>
      <c r="L610" s="115">
        <f>'[5]存货（  ）抽查盘点表'!Z651</f>
        <v>110.22</v>
      </c>
      <c r="M610" s="116">
        <f t="shared" si="46"/>
        <v>-110.22</v>
      </c>
      <c r="N610" s="117">
        <f t="shared" si="47"/>
        <v>-0.5</v>
      </c>
      <c r="O610" s="118"/>
    </row>
    <row r="611" s="105" customFormat="1" ht="16.5" customHeight="1" spans="1:15">
      <c r="A611" s="108">
        <f>'[5]存货（  ）抽查盘点表'!A652</f>
        <v>647</v>
      </c>
      <c r="B611" s="109" t="str">
        <f>'[5]存货（  ）抽查盘点表'!B652</f>
        <v>1008030065</v>
      </c>
      <c r="C611" s="108" t="str">
        <f>'[5]存货（  ）抽查盘点表'!D652</f>
        <v>二位插座</v>
      </c>
      <c r="D611" s="110" t="str">
        <f>'[5]存货（  ）抽查盘点表'!E652</f>
        <v>意标</v>
      </c>
      <c r="E611" s="108"/>
      <c r="F611" s="108" t="str">
        <f>'[5]存货（  ）抽查盘点表'!G652</f>
        <v>件</v>
      </c>
      <c r="G611" s="111">
        <f>'[5]存货（  ）抽查盘点表'!I652</f>
        <v>31</v>
      </c>
      <c r="H611" s="111">
        <f t="shared" si="44"/>
        <v>25.2790322580645</v>
      </c>
      <c r="I611" s="111">
        <f>'[5]存货（  ）抽查盘点表'!J652</f>
        <v>783.65</v>
      </c>
      <c r="J611" s="115">
        <f>'[5]存货（  ）抽查盘点表'!O652</f>
        <v>31</v>
      </c>
      <c r="K611" s="111">
        <f t="shared" si="45"/>
        <v>12.639516</v>
      </c>
      <c r="L611" s="115">
        <f>'[5]存货（  ）抽查盘点表'!Z652</f>
        <v>391.824996</v>
      </c>
      <c r="M611" s="116">
        <f t="shared" si="46"/>
        <v>-391.825004</v>
      </c>
      <c r="N611" s="117">
        <f t="shared" si="47"/>
        <v>-0.50000000510432</v>
      </c>
      <c r="O611" s="118"/>
    </row>
    <row r="612" s="105" customFormat="1" ht="16.5" customHeight="1" spans="1:15">
      <c r="A612" s="108">
        <f>'[5]存货（  ）抽查盘点表'!A653</f>
        <v>648</v>
      </c>
      <c r="B612" s="109" t="str">
        <f>'[5]存货（  ）抽查盘点表'!B653</f>
        <v>1008030066</v>
      </c>
      <c r="C612" s="108" t="str">
        <f>'[5]存货（  ）抽查盘点表'!D653</f>
        <v>一位插座</v>
      </c>
      <c r="D612" s="110" t="str">
        <f>'[5]存货（  ）抽查盘点表'!E653</f>
        <v>意标</v>
      </c>
      <c r="E612" s="108"/>
      <c r="F612" s="108" t="str">
        <f>'[5]存货（  ）抽查盘点表'!G653</f>
        <v>件</v>
      </c>
      <c r="G612" s="111">
        <f>'[5]存货（  ）抽查盘点表'!I653</f>
        <v>110</v>
      </c>
      <c r="H612" s="111">
        <f t="shared" si="44"/>
        <v>15.1994545454545</v>
      </c>
      <c r="I612" s="111">
        <f>'[5]存货（  ）抽查盘点表'!J653</f>
        <v>1671.94</v>
      </c>
      <c r="J612" s="115">
        <f>'[5]存货（  ）抽查盘点表'!O653</f>
        <v>48</v>
      </c>
      <c r="K612" s="111">
        <f t="shared" si="45"/>
        <v>7.5997275</v>
      </c>
      <c r="L612" s="115">
        <f>'[5]存货（  ）抽查盘点表'!Z653</f>
        <v>364.78692</v>
      </c>
      <c r="M612" s="116">
        <f t="shared" si="46"/>
        <v>-1307.15308</v>
      </c>
      <c r="N612" s="117">
        <f t="shared" si="47"/>
        <v>-0.781818175293372</v>
      </c>
      <c r="O612" s="118"/>
    </row>
    <row r="613" s="105" customFormat="1" ht="16.5" customHeight="1" spans="1:15">
      <c r="A613" s="108">
        <f>'[5]存货（  ）抽查盘点表'!A654</f>
        <v>649</v>
      </c>
      <c r="B613" s="109" t="str">
        <f>'[5]存货（  ）抽查盘点表'!B654</f>
        <v>1008030070</v>
      </c>
      <c r="C613" s="108" t="str">
        <f>'[5]存货（  ）抽查盘点表'!D654</f>
        <v>万能五孔插座</v>
      </c>
      <c r="D613" s="110" t="str">
        <f>'[5]存货（  ）抽查盘点表'!E654</f>
        <v>卡西洛</v>
      </c>
      <c r="E613" s="108"/>
      <c r="F613" s="108" t="str">
        <f>'[5]存货（  ）抽查盘点表'!G654</f>
        <v>件</v>
      </c>
      <c r="G613" s="111">
        <f>'[5]存货（  ）抽查盘点表'!I654</f>
        <v>9</v>
      </c>
      <c r="H613" s="111">
        <f t="shared" si="44"/>
        <v>10.7966666666667</v>
      </c>
      <c r="I613" s="111">
        <f>'[5]存货（  ）抽查盘点表'!J654</f>
        <v>97.17</v>
      </c>
      <c r="J613" s="115">
        <f>'[5]存货（  ）抽查盘点表'!O654</f>
        <v>9</v>
      </c>
      <c r="K613" s="111">
        <f t="shared" si="45"/>
        <v>5.3983335</v>
      </c>
      <c r="L613" s="115">
        <f>'[5]存货（  ）抽查盘点表'!Z654</f>
        <v>48.5850015</v>
      </c>
      <c r="M613" s="116">
        <f t="shared" si="46"/>
        <v>-48.5849985</v>
      </c>
      <c r="N613" s="117">
        <f t="shared" si="47"/>
        <v>-0.499999984563137</v>
      </c>
      <c r="O613" s="118"/>
    </row>
    <row r="614" s="105" customFormat="1" ht="16.5" customHeight="1" spans="1:15">
      <c r="A614" s="108">
        <f>'[5]存货（  ）抽查盘点表'!A655</f>
        <v>650</v>
      </c>
      <c r="B614" s="109" t="str">
        <f>'[5]存货（  ）抽查盘点表'!B655</f>
        <v>1008030074</v>
      </c>
      <c r="C614" s="108" t="str">
        <f>'[5]存货（  ）抽查盘点表'!D655</f>
        <v>防水地插</v>
      </c>
      <c r="D614" s="110"/>
      <c r="E614" s="108"/>
      <c r="F614" s="108" t="str">
        <f>'[5]存货（  ）抽查盘点表'!G655</f>
        <v>件</v>
      </c>
      <c r="G614" s="111">
        <f>'[5]存货（  ）抽查盘点表'!I655</f>
        <v>1</v>
      </c>
      <c r="H614" s="111">
        <f t="shared" si="44"/>
        <v>26.25</v>
      </c>
      <c r="I614" s="111">
        <f>'[5]存货（  ）抽查盘点表'!J655</f>
        <v>26.25</v>
      </c>
      <c r="J614" s="115">
        <f>'[5]存货（  ）抽查盘点表'!O655</f>
        <v>1</v>
      </c>
      <c r="K614" s="111">
        <f t="shared" si="45"/>
        <v>13.125</v>
      </c>
      <c r="L614" s="115">
        <f>'[5]存货（  ）抽查盘点表'!Z655</f>
        <v>13.125</v>
      </c>
      <c r="M614" s="116">
        <f t="shared" si="46"/>
        <v>-13.125</v>
      </c>
      <c r="N614" s="117">
        <f t="shared" si="47"/>
        <v>-0.5</v>
      </c>
      <c r="O614" s="118"/>
    </row>
    <row r="615" s="105" customFormat="1" ht="16.5" customHeight="1" spans="1:15">
      <c r="A615" s="108">
        <f>'[5]存货（  ）抽查盘点表'!A656</f>
        <v>651</v>
      </c>
      <c r="B615" s="109" t="str">
        <f>'[5]存货（  ）抽查盘点表'!B656</f>
        <v>1008030088</v>
      </c>
      <c r="C615" s="108" t="str">
        <f>'[5]存货（  ）抽查盘点表'!D656</f>
        <v>工业插座</v>
      </c>
      <c r="D615" s="110"/>
      <c r="E615" s="108"/>
      <c r="F615" s="108" t="str">
        <f>'[5]存货（  ）抽查盘点表'!G656</f>
        <v>件</v>
      </c>
      <c r="G615" s="111">
        <f>'[5]存货（  ）抽查盘点表'!I656</f>
        <v>4</v>
      </c>
      <c r="H615" s="111">
        <f t="shared" si="44"/>
        <v>23.895</v>
      </c>
      <c r="I615" s="111">
        <f>'[5]存货（  ）抽查盘点表'!J656</f>
        <v>95.58</v>
      </c>
      <c r="J615" s="115">
        <f>'[5]存货（  ）抽查盘点表'!O656</f>
        <v>4</v>
      </c>
      <c r="K615" s="111">
        <f t="shared" si="45"/>
        <v>11.9475</v>
      </c>
      <c r="L615" s="115">
        <f>'[5]存货（  ）抽查盘点表'!Z656</f>
        <v>47.79</v>
      </c>
      <c r="M615" s="116">
        <f t="shared" si="46"/>
        <v>-47.79</v>
      </c>
      <c r="N615" s="117">
        <f t="shared" si="47"/>
        <v>-0.5</v>
      </c>
      <c r="O615" s="118"/>
    </row>
    <row r="616" s="105" customFormat="1" ht="16.5" customHeight="1" spans="1:15">
      <c r="A616" s="108">
        <f>'[5]存货（  ）抽查盘点表'!A657</f>
        <v>652</v>
      </c>
      <c r="B616" s="109" t="str">
        <f>'[5]存货（  ）抽查盘点表'!B657</f>
        <v>1008030091</v>
      </c>
      <c r="C616" s="108" t="str">
        <f>'[5]存货（  ）抽查盘点表'!D657</f>
        <v>网络电话插座</v>
      </c>
      <c r="D616" s="110" t="str">
        <f>'[5]存货（  ）抽查盘点表'!E657</f>
        <v>澳标</v>
      </c>
      <c r="E616" s="108"/>
      <c r="F616" s="108" t="str">
        <f>'[5]存货（  ）抽查盘点表'!G657</f>
        <v>件</v>
      </c>
      <c r="G616" s="111">
        <f>'[5]存货（  ）抽查盘点表'!I657</f>
        <v>3</v>
      </c>
      <c r="H616" s="111">
        <f t="shared" si="44"/>
        <v>9.74333333333333</v>
      </c>
      <c r="I616" s="111">
        <f>'[5]存货（  ）抽查盘点表'!J657</f>
        <v>29.23</v>
      </c>
      <c r="J616" s="115">
        <f>'[5]存货（  ）抽查盘点表'!O657</f>
        <v>3</v>
      </c>
      <c r="K616" s="111">
        <f t="shared" si="45"/>
        <v>4.8716665</v>
      </c>
      <c r="L616" s="115">
        <f>'[5]存货（  ）抽查盘点表'!Z657</f>
        <v>14.6149995</v>
      </c>
      <c r="M616" s="116">
        <f t="shared" si="46"/>
        <v>-14.6150005</v>
      </c>
      <c r="N616" s="117">
        <f t="shared" si="47"/>
        <v>-0.500000017105713</v>
      </c>
      <c r="O616" s="118"/>
    </row>
    <row r="617" s="105" customFormat="1" ht="16.5" customHeight="1" spans="1:15">
      <c r="A617" s="108">
        <f>'[5]存货（  ）抽查盘点表'!A658</f>
        <v>653</v>
      </c>
      <c r="B617" s="109" t="str">
        <f>'[5]存货（  ）抽查盘点表'!B658</f>
        <v>1008030092</v>
      </c>
      <c r="C617" s="108" t="str">
        <f>'[5]存货（  ）抽查盘点表'!D658</f>
        <v>明装电视插座</v>
      </c>
      <c r="D617" s="110"/>
      <c r="E617" s="108"/>
      <c r="F617" s="108" t="str">
        <f>'[5]存货（  ）抽查盘点表'!G658</f>
        <v>件</v>
      </c>
      <c r="G617" s="111">
        <f>'[5]存货（  ）抽查盘点表'!I658</f>
        <v>71</v>
      </c>
      <c r="H617" s="111">
        <f t="shared" si="44"/>
        <v>11</v>
      </c>
      <c r="I617" s="111">
        <f>'[5]存货（  ）抽查盘点表'!J658</f>
        <v>781</v>
      </c>
      <c r="J617" s="115">
        <f>'[5]存货（  ）抽查盘点表'!O658</f>
        <v>71</v>
      </c>
      <c r="K617" s="111">
        <f t="shared" si="45"/>
        <v>5.5</v>
      </c>
      <c r="L617" s="115">
        <f>'[5]存货（  ）抽查盘点表'!Z658</f>
        <v>390.5</v>
      </c>
      <c r="M617" s="116">
        <f t="shared" si="46"/>
        <v>-390.5</v>
      </c>
      <c r="N617" s="117">
        <f t="shared" si="47"/>
        <v>-0.5</v>
      </c>
      <c r="O617" s="118"/>
    </row>
    <row r="618" s="105" customFormat="1" ht="16.5" customHeight="1" spans="1:15">
      <c r="A618" s="108">
        <f>'[5]存货（  ）抽查盘点表'!A659</f>
        <v>654</v>
      </c>
      <c r="B618" s="109" t="str">
        <f>'[5]存货（  ）抽查盘点表'!B659</f>
        <v>1008030093</v>
      </c>
      <c r="C618" s="108" t="str">
        <f>'[5]存货（  ）抽查盘点表'!D659</f>
        <v>明装电脑插座</v>
      </c>
      <c r="D618" s="110"/>
      <c r="E618" s="108"/>
      <c r="F618" s="108" t="str">
        <f>'[5]存货（  ）抽查盘点表'!G659</f>
        <v>件</v>
      </c>
      <c r="G618" s="111">
        <f>'[5]存货（  ）抽查盘点表'!I659</f>
        <v>33</v>
      </c>
      <c r="H618" s="111">
        <f t="shared" si="44"/>
        <v>11</v>
      </c>
      <c r="I618" s="111">
        <f>'[5]存货（  ）抽查盘点表'!J659</f>
        <v>363</v>
      </c>
      <c r="J618" s="115">
        <f>'[5]存货（  ）抽查盘点表'!O659</f>
        <v>33</v>
      </c>
      <c r="K618" s="111">
        <f t="shared" si="45"/>
        <v>5.5</v>
      </c>
      <c r="L618" s="115">
        <f>'[5]存货（  ）抽查盘点表'!Z659</f>
        <v>181.5</v>
      </c>
      <c r="M618" s="116">
        <f t="shared" si="46"/>
        <v>-181.5</v>
      </c>
      <c r="N618" s="117">
        <f t="shared" si="47"/>
        <v>-0.5</v>
      </c>
      <c r="O618" s="118"/>
    </row>
    <row r="619" s="105" customFormat="1" ht="16.5" customHeight="1" spans="1:15">
      <c r="A619" s="108">
        <f>'[5]存货（  ）抽查盘点表'!A660</f>
        <v>655</v>
      </c>
      <c r="B619" s="109" t="str">
        <f>'[5]存货（  ）抽查盘点表'!B660</f>
        <v>1008030094</v>
      </c>
      <c r="C619" s="108" t="str">
        <f>'[5]存货（  ）抽查盘点表'!D660</f>
        <v>暗装电脑电话插座</v>
      </c>
      <c r="D619" s="110"/>
      <c r="E619" s="108"/>
      <c r="F619" s="108" t="str">
        <f>'[5]存货（  ）抽查盘点表'!G660</f>
        <v>件</v>
      </c>
      <c r="G619" s="111">
        <f>'[5]存货（  ）抽查盘点表'!I660</f>
        <v>19</v>
      </c>
      <c r="H619" s="111">
        <f t="shared" si="44"/>
        <v>18.2657894736842</v>
      </c>
      <c r="I619" s="111">
        <f>'[5]存货（  ）抽查盘点表'!J660</f>
        <v>347.05</v>
      </c>
      <c r="J619" s="115">
        <f>'[5]存货（  ）抽查盘点表'!O660</f>
        <v>19</v>
      </c>
      <c r="K619" s="111">
        <f t="shared" si="45"/>
        <v>9.1328945</v>
      </c>
      <c r="L619" s="115">
        <f>'[5]存货（  ）抽查盘点表'!Z660</f>
        <v>173.5249955</v>
      </c>
      <c r="M619" s="116">
        <f t="shared" si="46"/>
        <v>-173.5250045</v>
      </c>
      <c r="N619" s="117">
        <f t="shared" si="47"/>
        <v>-0.500000012966431</v>
      </c>
      <c r="O619" s="118"/>
    </row>
    <row r="620" s="105" customFormat="1" ht="16.5" customHeight="1" spans="1:15">
      <c r="A620" s="108">
        <f>'[5]存货（  ）抽查盘点表'!A661</f>
        <v>656</v>
      </c>
      <c r="B620" s="109" t="str">
        <f>'[5]存货（  ）抽查盘点表'!B661</f>
        <v>1008030095</v>
      </c>
      <c r="C620" s="108" t="str">
        <f>'[5]存货（  ）抽查盘点表'!D661</f>
        <v>明装电脑电话插座</v>
      </c>
      <c r="D620" s="110"/>
      <c r="E620" s="108"/>
      <c r="F620" s="108" t="str">
        <f>'[5]存货（  ）抽查盘点表'!G661</f>
        <v>件</v>
      </c>
      <c r="G620" s="111">
        <f>'[5]存货（  ）抽查盘点表'!I661</f>
        <v>5</v>
      </c>
      <c r="H620" s="111">
        <f t="shared" si="44"/>
        <v>15</v>
      </c>
      <c r="I620" s="111">
        <f>'[5]存货（  ）抽查盘点表'!J661</f>
        <v>75</v>
      </c>
      <c r="J620" s="115">
        <f>'[5]存货（  ）抽查盘点表'!O661</f>
        <v>5</v>
      </c>
      <c r="K620" s="111">
        <f t="shared" si="45"/>
        <v>7.5</v>
      </c>
      <c r="L620" s="115">
        <f>'[5]存货（  ）抽查盘点表'!Z661</f>
        <v>37.5</v>
      </c>
      <c r="M620" s="116">
        <f t="shared" si="46"/>
        <v>-37.5</v>
      </c>
      <c r="N620" s="117">
        <f t="shared" si="47"/>
        <v>-0.5</v>
      </c>
      <c r="O620" s="118"/>
    </row>
    <row r="621" s="105" customFormat="1" ht="16.5" customHeight="1" spans="1:15">
      <c r="A621" s="108">
        <f>'[5]存货（  ）抽查盘点表'!A662</f>
        <v>657</v>
      </c>
      <c r="B621" s="109" t="str">
        <f>'[5]存货（  ）抽查盘点表'!B662</f>
        <v>1008030096</v>
      </c>
      <c r="C621" s="108" t="str">
        <f>'[5]存货（  ）抽查盘点表'!D662</f>
        <v>明装双电话插座</v>
      </c>
      <c r="D621" s="110"/>
      <c r="E621" s="108"/>
      <c r="F621" s="108" t="str">
        <f>'[5]存货（  ）抽查盘点表'!G662</f>
        <v>件</v>
      </c>
      <c r="G621" s="111">
        <f>'[5]存货（  ）抽查盘点表'!I662</f>
        <v>3</v>
      </c>
      <c r="H621" s="111">
        <f t="shared" si="44"/>
        <v>15</v>
      </c>
      <c r="I621" s="111">
        <f>'[5]存货（  ）抽查盘点表'!J662</f>
        <v>45</v>
      </c>
      <c r="J621" s="115">
        <f>'[5]存货（  ）抽查盘点表'!O662</f>
        <v>3</v>
      </c>
      <c r="K621" s="111">
        <f t="shared" si="45"/>
        <v>7.5</v>
      </c>
      <c r="L621" s="115">
        <f>'[5]存货（  ）抽查盘点表'!Z662</f>
        <v>22.5</v>
      </c>
      <c r="M621" s="116">
        <f t="shared" si="46"/>
        <v>-22.5</v>
      </c>
      <c r="N621" s="117">
        <f t="shared" si="47"/>
        <v>-0.5</v>
      </c>
      <c r="O621" s="118"/>
    </row>
    <row r="622" s="105" customFormat="1" ht="16.5" customHeight="1" spans="1:15">
      <c r="A622" s="108">
        <f>'[5]存货（  ）抽查盘点表'!A663</f>
        <v>658</v>
      </c>
      <c r="B622" s="109" t="str">
        <f>'[5]存货（  ）抽查盘点表'!B663</f>
        <v>1008030097</v>
      </c>
      <c r="C622" s="108" t="str">
        <f>'[5]存货（  ）抽查盘点表'!D663</f>
        <v>暗装双电话插座</v>
      </c>
      <c r="D622" s="110"/>
      <c r="E622" s="108"/>
      <c r="F622" s="108" t="str">
        <f>'[5]存货（  ）抽查盘点表'!G663</f>
        <v>件</v>
      </c>
      <c r="G622" s="111">
        <f>'[5]存货（  ）抽查盘点表'!I663</f>
        <v>2</v>
      </c>
      <c r="H622" s="111">
        <f t="shared" si="44"/>
        <v>15</v>
      </c>
      <c r="I622" s="111">
        <f>'[5]存货（  ）抽查盘点表'!J663</f>
        <v>30</v>
      </c>
      <c r="J622" s="115">
        <f>'[5]存货（  ）抽查盘点表'!O663</f>
        <v>2</v>
      </c>
      <c r="K622" s="111">
        <f t="shared" si="45"/>
        <v>7.5</v>
      </c>
      <c r="L622" s="115">
        <f>'[5]存货（  ）抽查盘点表'!Z663</f>
        <v>15</v>
      </c>
      <c r="M622" s="116">
        <f t="shared" si="46"/>
        <v>-15</v>
      </c>
      <c r="N622" s="117">
        <f t="shared" si="47"/>
        <v>-0.5</v>
      </c>
      <c r="O622" s="118"/>
    </row>
    <row r="623" s="105" customFormat="1" ht="16.5" customHeight="1" spans="1:15">
      <c r="A623" s="108">
        <f>'[5]存货（  ）抽查盘点表'!A664</f>
        <v>659</v>
      </c>
      <c r="B623" s="109" t="str">
        <f>'[5]存货（  ）抽查盘点表'!B664</f>
        <v>1008030098</v>
      </c>
      <c r="C623" s="108" t="str">
        <f>'[5]存货（  ）抽查盘点表'!D664</f>
        <v>暗装电话电脑插座</v>
      </c>
      <c r="D623" s="110"/>
      <c r="E623" s="108"/>
      <c r="F623" s="108" t="str">
        <f>'[5]存货（  ）抽查盘点表'!G664</f>
        <v>件</v>
      </c>
      <c r="G623" s="111">
        <f>'[5]存货（  ）抽查盘点表'!I664</f>
        <v>1</v>
      </c>
      <c r="H623" s="111">
        <f t="shared" si="44"/>
        <v>47.01</v>
      </c>
      <c r="I623" s="111">
        <f>'[5]存货（  ）抽查盘点表'!J664</f>
        <v>47.01</v>
      </c>
      <c r="J623" s="115">
        <f>'[5]存货（  ）抽查盘点表'!O664</f>
        <v>1</v>
      </c>
      <c r="K623" s="111">
        <f t="shared" si="45"/>
        <v>23.505</v>
      </c>
      <c r="L623" s="115">
        <f>'[5]存货（  ）抽查盘点表'!Z664</f>
        <v>23.505</v>
      </c>
      <c r="M623" s="116">
        <f t="shared" si="46"/>
        <v>-23.505</v>
      </c>
      <c r="N623" s="117">
        <f t="shared" si="47"/>
        <v>-0.5</v>
      </c>
      <c r="O623" s="118"/>
    </row>
    <row r="624" s="105" customFormat="1" ht="16.5" customHeight="1" spans="1:15">
      <c r="A624" s="108">
        <f>'[5]存货（  ）抽查盘点表'!A665</f>
        <v>660</v>
      </c>
      <c r="B624" s="109" t="str">
        <f>'[5]存货（  ）抽查盘点表'!B665</f>
        <v>1008030099</v>
      </c>
      <c r="C624" s="108" t="str">
        <f>'[5]存货（  ）抽查盘点表'!D665</f>
        <v>暗装电脑插座</v>
      </c>
      <c r="D624" s="110"/>
      <c r="E624" s="108"/>
      <c r="F624" s="108" t="str">
        <f>'[5]存货（  ）抽查盘点表'!G665</f>
        <v>件</v>
      </c>
      <c r="G624" s="111">
        <f>'[5]存货（  ）抽查盘点表'!I665</f>
        <v>2</v>
      </c>
      <c r="H624" s="111">
        <f t="shared" si="44"/>
        <v>96.375</v>
      </c>
      <c r="I624" s="111">
        <f>'[5]存货（  ）抽查盘点表'!J665</f>
        <v>192.75</v>
      </c>
      <c r="J624" s="115">
        <f>'[5]存货（  ）抽查盘点表'!O665</f>
        <v>2</v>
      </c>
      <c r="K624" s="111">
        <f t="shared" si="45"/>
        <v>48.1875</v>
      </c>
      <c r="L624" s="115">
        <f>'[5]存货（  ）抽查盘点表'!Z665</f>
        <v>96.375</v>
      </c>
      <c r="M624" s="116">
        <f t="shared" si="46"/>
        <v>-96.375</v>
      </c>
      <c r="N624" s="117">
        <f t="shared" si="47"/>
        <v>-0.5</v>
      </c>
      <c r="O624" s="118"/>
    </row>
    <row r="625" s="105" customFormat="1" ht="16.5" customHeight="1" spans="1:15">
      <c r="A625" s="108">
        <f>'[5]存货（  ）抽查盘点表'!A666</f>
        <v>661</v>
      </c>
      <c r="B625" s="109" t="str">
        <f>'[5]存货（  ）抽查盘点表'!B666</f>
        <v>1008030100</v>
      </c>
      <c r="C625" s="108" t="str">
        <f>'[5]存货（  ）抽查盘点表'!D666</f>
        <v>双网线插座</v>
      </c>
      <c r="D625" s="110" t="str">
        <f>'[5]存货（  ）抽查盘点表'!E666</f>
        <v>澳标</v>
      </c>
      <c r="E625" s="108"/>
      <c r="F625" s="108" t="str">
        <f>'[5]存货（  ）抽查盘点表'!G666</f>
        <v>件</v>
      </c>
      <c r="G625" s="111">
        <f>'[5]存货（  ）抽查盘点表'!I666</f>
        <v>4</v>
      </c>
      <c r="H625" s="111">
        <f t="shared" si="44"/>
        <v>25</v>
      </c>
      <c r="I625" s="111">
        <f>'[5]存货（  ）抽查盘点表'!J666</f>
        <v>100</v>
      </c>
      <c r="J625" s="115">
        <f>'[5]存货（  ）抽查盘点表'!O666</f>
        <v>4</v>
      </c>
      <c r="K625" s="111">
        <f t="shared" si="45"/>
        <v>12.5</v>
      </c>
      <c r="L625" s="115">
        <f>'[5]存货（  ）抽查盘点表'!Z666</f>
        <v>50</v>
      </c>
      <c r="M625" s="116">
        <f t="shared" si="46"/>
        <v>-50</v>
      </c>
      <c r="N625" s="117">
        <f t="shared" si="47"/>
        <v>-0.5</v>
      </c>
      <c r="O625" s="118"/>
    </row>
    <row r="626" s="105" customFormat="1" ht="16.5" customHeight="1" spans="1:15">
      <c r="A626" s="108">
        <f>'[5]存货（  ）抽查盘点表'!A667</f>
        <v>662</v>
      </c>
      <c r="B626" s="109" t="str">
        <f>'[5]存货（  ）抽查盘点表'!B667</f>
        <v>1008030101</v>
      </c>
      <c r="C626" s="108" t="str">
        <f>'[5]存货（  ）抽查盘点表'!D667</f>
        <v>网线插座</v>
      </c>
      <c r="D626" s="110" t="str">
        <f>'[5]存货（  ）抽查盘点表'!E667</f>
        <v>澳标</v>
      </c>
      <c r="E626" s="108"/>
      <c r="F626" s="108" t="str">
        <f>'[5]存货（  ）抽查盘点表'!G667</f>
        <v>件</v>
      </c>
      <c r="G626" s="111">
        <f>'[5]存货（  ）抽查盘点表'!I667</f>
        <v>2</v>
      </c>
      <c r="H626" s="111">
        <f t="shared" si="44"/>
        <v>19.905</v>
      </c>
      <c r="I626" s="111">
        <f>'[5]存货（  ）抽查盘点表'!J667</f>
        <v>39.81</v>
      </c>
      <c r="J626" s="115">
        <f>'[5]存货（  ）抽查盘点表'!O667</f>
        <v>2</v>
      </c>
      <c r="K626" s="111">
        <f t="shared" si="45"/>
        <v>9.9525</v>
      </c>
      <c r="L626" s="115">
        <f>'[5]存货（  ）抽查盘点表'!Z667</f>
        <v>19.905</v>
      </c>
      <c r="M626" s="116">
        <f t="shared" si="46"/>
        <v>-19.905</v>
      </c>
      <c r="N626" s="117">
        <f t="shared" si="47"/>
        <v>-0.5</v>
      </c>
      <c r="O626" s="118"/>
    </row>
    <row r="627" s="105" customFormat="1" ht="16.5" customHeight="1" spans="1:15">
      <c r="A627" s="108">
        <f>'[5]存货（  ）抽查盘点表'!A668</f>
        <v>663</v>
      </c>
      <c r="B627" s="109" t="str">
        <f>'[5]存货（  ）抽查盘点表'!B668</f>
        <v>1008030102</v>
      </c>
      <c r="C627" s="108" t="str">
        <f>'[5]存货（  ）抽查盘点表'!D668</f>
        <v>明装电话插座</v>
      </c>
      <c r="D627" s="110"/>
      <c r="E627" s="108"/>
      <c r="F627" s="108" t="str">
        <f>'[5]存货（  ）抽查盘点表'!G668</f>
        <v>件</v>
      </c>
      <c r="G627" s="111">
        <f>'[5]存货（  ）抽查盘点表'!I668</f>
        <v>3</v>
      </c>
      <c r="H627" s="111">
        <f t="shared" si="44"/>
        <v>20</v>
      </c>
      <c r="I627" s="111">
        <f>'[5]存货（  ）抽查盘点表'!J668</f>
        <v>60</v>
      </c>
      <c r="J627" s="115">
        <f>'[5]存货（  ）抽查盘点表'!O668</f>
        <v>3</v>
      </c>
      <c r="K627" s="111">
        <f t="shared" si="45"/>
        <v>10</v>
      </c>
      <c r="L627" s="115">
        <f>'[5]存货（  ）抽查盘点表'!Z668</f>
        <v>30</v>
      </c>
      <c r="M627" s="116">
        <f t="shared" si="46"/>
        <v>-30</v>
      </c>
      <c r="N627" s="117">
        <f t="shared" si="47"/>
        <v>-0.5</v>
      </c>
      <c r="O627" s="118"/>
    </row>
    <row r="628" s="105" customFormat="1" ht="16.5" customHeight="1" spans="1:15">
      <c r="A628" s="108">
        <f>'[5]存货（  ）抽查盘点表'!A669</f>
        <v>664</v>
      </c>
      <c r="B628" s="109" t="str">
        <f>'[5]存货（  ）抽查盘点表'!B669</f>
        <v>1008030103</v>
      </c>
      <c r="C628" s="108" t="str">
        <f>'[5]存货（  ）抽查盘点表'!D669</f>
        <v>暗装二位电脑插座</v>
      </c>
      <c r="D628" s="110"/>
      <c r="E628" s="108"/>
      <c r="F628" s="108" t="str">
        <f>'[5]存货（  ）抽查盘点表'!G669</f>
        <v>件</v>
      </c>
      <c r="G628" s="111">
        <f>'[5]存货（  ）抽查盘点表'!I669</f>
        <v>57</v>
      </c>
      <c r="H628" s="111">
        <f t="shared" si="44"/>
        <v>24.0849122807018</v>
      </c>
      <c r="I628" s="111">
        <f>'[5]存货（  ）抽查盘点表'!J669</f>
        <v>1372.84</v>
      </c>
      <c r="J628" s="115">
        <f>'[5]存货（  ）抽查盘点表'!O669</f>
        <v>57</v>
      </c>
      <c r="K628" s="111">
        <f t="shared" si="45"/>
        <v>12.042456</v>
      </c>
      <c r="L628" s="115">
        <f>'[5]存货（  ）抽查盘点表'!Z669</f>
        <v>686.419992</v>
      </c>
      <c r="M628" s="116">
        <f t="shared" si="46"/>
        <v>-686.420008</v>
      </c>
      <c r="N628" s="117">
        <f t="shared" si="47"/>
        <v>-0.500000005827336</v>
      </c>
      <c r="O628" s="118"/>
    </row>
    <row r="629" s="105" customFormat="1" ht="16.5" customHeight="1" spans="1:15">
      <c r="A629" s="108">
        <f>'[5]存货（  ）抽查盘点表'!A670</f>
        <v>665</v>
      </c>
      <c r="B629" s="109" t="str">
        <f>'[5]存货（  ）抽查盘点表'!B670</f>
        <v>1008030104</v>
      </c>
      <c r="C629" s="108" t="str">
        <f>'[5]存货（  ）抽查盘点表'!D670</f>
        <v>暗装电视插座</v>
      </c>
      <c r="D629" s="110"/>
      <c r="E629" s="108"/>
      <c r="F629" s="108" t="str">
        <f>'[5]存货（  ）抽查盘点表'!G670</f>
        <v>件</v>
      </c>
      <c r="G629" s="111">
        <f>'[5]存货（  ）抽查盘点表'!I670</f>
        <v>11</v>
      </c>
      <c r="H629" s="111">
        <f t="shared" si="44"/>
        <v>16.1445454545455</v>
      </c>
      <c r="I629" s="111">
        <f>'[5]存货（  ）抽查盘点表'!J670</f>
        <v>177.59</v>
      </c>
      <c r="J629" s="115">
        <f>'[5]存货（  ）抽查盘点表'!O670</f>
        <v>11</v>
      </c>
      <c r="K629" s="111">
        <f t="shared" si="45"/>
        <v>8.0722725</v>
      </c>
      <c r="L629" s="115">
        <f>'[5]存货（  ）抽查盘点表'!Z670</f>
        <v>88.7949975</v>
      </c>
      <c r="M629" s="116">
        <f t="shared" si="46"/>
        <v>-88.7950025</v>
      </c>
      <c r="N629" s="117">
        <f t="shared" si="47"/>
        <v>-0.500000014077369</v>
      </c>
      <c r="O629" s="118"/>
    </row>
    <row r="630" s="105" customFormat="1" ht="16.5" customHeight="1" spans="1:15">
      <c r="A630" s="108">
        <f>'[5]存货（  ）抽查盘点表'!A671</f>
        <v>666</v>
      </c>
      <c r="B630" s="109" t="str">
        <f>'[5]存货（  ）抽查盘点表'!B671</f>
        <v>1008030105</v>
      </c>
      <c r="C630" s="108" t="str">
        <f>'[5]存货（  ）抽查盘点表'!D671</f>
        <v>暗装一开三孔插座</v>
      </c>
      <c r="D630" s="110"/>
      <c r="E630" s="108"/>
      <c r="F630" s="108" t="str">
        <f>'[5]存货（  ）抽查盘点表'!G671</f>
        <v>件</v>
      </c>
      <c r="G630" s="111">
        <f>'[5]存货（  ）抽查盘点表'!I671</f>
        <v>2</v>
      </c>
      <c r="H630" s="111">
        <f t="shared" si="44"/>
        <v>14.045</v>
      </c>
      <c r="I630" s="111">
        <f>'[5]存货（  ）抽查盘点表'!J671</f>
        <v>28.09</v>
      </c>
      <c r="J630" s="115">
        <f>'[5]存货（  ）抽查盘点表'!O671</f>
        <v>2</v>
      </c>
      <c r="K630" s="111">
        <f t="shared" si="45"/>
        <v>7.0225</v>
      </c>
      <c r="L630" s="115">
        <f>'[5]存货（  ）抽查盘点表'!Z671</f>
        <v>14.045</v>
      </c>
      <c r="M630" s="116">
        <f t="shared" si="46"/>
        <v>-14.045</v>
      </c>
      <c r="N630" s="117">
        <f t="shared" si="47"/>
        <v>-0.5</v>
      </c>
      <c r="O630" s="118"/>
    </row>
    <row r="631" s="105" customFormat="1" ht="16.5" customHeight="1" spans="1:15">
      <c r="A631" s="108">
        <f>'[5]存货（  ）抽查盘点表'!A672</f>
        <v>667</v>
      </c>
      <c r="B631" s="109" t="str">
        <f>'[5]存货（  ）抽查盘点表'!B672</f>
        <v>1008030107</v>
      </c>
      <c r="C631" s="108" t="str">
        <f>'[5]存货（  ）抽查盘点表'!D672</f>
        <v>双联三孔插座</v>
      </c>
      <c r="D631" s="110" t="str">
        <f>'[5]存货（  ）抽查盘点表'!E672</f>
        <v>美标-10A125V</v>
      </c>
      <c r="E631" s="108"/>
      <c r="F631" s="108" t="str">
        <f>'[5]存货（  ）抽查盘点表'!G672</f>
        <v>件</v>
      </c>
      <c r="G631" s="111">
        <f>'[5]存货（  ）抽查盘点表'!I672</f>
        <v>36</v>
      </c>
      <c r="H631" s="111">
        <f t="shared" si="44"/>
        <v>20</v>
      </c>
      <c r="I631" s="111">
        <f>'[5]存货（  ）抽查盘点表'!J672</f>
        <v>720</v>
      </c>
      <c r="J631" s="115">
        <f>'[5]存货（  ）抽查盘点表'!O672</f>
        <v>36</v>
      </c>
      <c r="K631" s="111">
        <f t="shared" si="45"/>
        <v>10</v>
      </c>
      <c r="L631" s="115">
        <f>'[5]存货（  ）抽查盘点表'!Z672</f>
        <v>360</v>
      </c>
      <c r="M631" s="116">
        <f t="shared" si="46"/>
        <v>-360</v>
      </c>
      <c r="N631" s="117">
        <f t="shared" si="47"/>
        <v>-0.5</v>
      </c>
      <c r="O631" s="118"/>
    </row>
    <row r="632" s="105" customFormat="1" ht="16.5" customHeight="1" spans="1:15">
      <c r="A632" s="108">
        <f>'[5]存货（  ）抽查盘点表'!A673</f>
        <v>668</v>
      </c>
      <c r="B632" s="109" t="str">
        <f>'[5]存货（  ）抽查盘点表'!B673</f>
        <v>1008030108</v>
      </c>
      <c r="C632" s="108" t="str">
        <f>'[5]存货（  ）抽查盘点表'!D673</f>
        <v>多功能防水插座</v>
      </c>
      <c r="D632" s="110" t="str">
        <f>'[5]存货（  ）抽查盘点表'!E673</f>
        <v>KM-114/16A</v>
      </c>
      <c r="E632" s="108"/>
      <c r="F632" s="108" t="str">
        <f>'[5]存货（  ）抽查盘点表'!G673</f>
        <v>件</v>
      </c>
      <c r="G632" s="111">
        <f>'[5]存货（  ）抽查盘点表'!I673</f>
        <v>14</v>
      </c>
      <c r="H632" s="111">
        <f t="shared" si="44"/>
        <v>25.0821428571429</v>
      </c>
      <c r="I632" s="111">
        <f>'[5]存货（  ）抽查盘点表'!J673</f>
        <v>351.15</v>
      </c>
      <c r="J632" s="115">
        <f>'[5]存货（  ）抽查盘点表'!O673</f>
        <v>14</v>
      </c>
      <c r="K632" s="111">
        <f t="shared" si="45"/>
        <v>12.5410715</v>
      </c>
      <c r="L632" s="115">
        <f>'[5]存货（  ）抽查盘点表'!Z673</f>
        <v>175.575001</v>
      </c>
      <c r="M632" s="116">
        <f t="shared" si="46"/>
        <v>-175.574999</v>
      </c>
      <c r="N632" s="117">
        <f t="shared" si="47"/>
        <v>-0.499999997152214</v>
      </c>
      <c r="O632" s="118"/>
    </row>
    <row r="633" s="105" customFormat="1" ht="16.5" customHeight="1" spans="1:15">
      <c r="A633" s="108">
        <f>'[5]存货（  ）抽查盘点表'!A674</f>
        <v>669</v>
      </c>
      <c r="B633" s="109" t="str">
        <f>'[5]存货（  ）抽查盘点表'!B674</f>
        <v>1008040010</v>
      </c>
      <c r="C633" s="108" t="str">
        <f>'[5]存货（  ）抽查盘点表'!D674</f>
        <v>三相插头</v>
      </c>
      <c r="D633" s="110" t="str">
        <f>'[5]存货（  ）抽查盘点表'!E674</f>
        <v>公牛16A</v>
      </c>
      <c r="E633" s="108"/>
      <c r="F633" s="108" t="str">
        <f>'[5]存货（  ）抽查盘点表'!G674</f>
        <v>个</v>
      </c>
      <c r="G633" s="111">
        <f>'[5]存货（  ）抽查盘点表'!I674</f>
        <v>1</v>
      </c>
      <c r="H633" s="111">
        <f t="shared" si="44"/>
        <v>6.71</v>
      </c>
      <c r="I633" s="111">
        <f>'[5]存货（  ）抽查盘点表'!J674</f>
        <v>6.71</v>
      </c>
      <c r="J633" s="115">
        <f>'[5]存货（  ）抽查盘点表'!O674</f>
        <v>1</v>
      </c>
      <c r="K633" s="111">
        <f t="shared" si="45"/>
        <v>3.355</v>
      </c>
      <c r="L633" s="115">
        <f>'[5]存货（  ）抽查盘点表'!Z674</f>
        <v>3.355</v>
      </c>
      <c r="M633" s="116">
        <f t="shared" si="46"/>
        <v>-3.355</v>
      </c>
      <c r="N633" s="117">
        <f t="shared" si="47"/>
        <v>-0.5</v>
      </c>
      <c r="O633" s="118"/>
    </row>
    <row r="634" s="105" customFormat="1" ht="16.5" customHeight="1" spans="1:15">
      <c r="A634" s="108">
        <f>'[5]存货（  ）抽查盘点表'!A675</f>
        <v>670</v>
      </c>
      <c r="B634" s="109" t="str">
        <f>'[5]存货（  ）抽查盘点表'!B675</f>
        <v>1008040011</v>
      </c>
      <c r="C634" s="108" t="str">
        <f>'[5]存货（  ）抽查盘点表'!D675</f>
        <v>转换插头</v>
      </c>
      <c r="D634" s="110"/>
      <c r="E634" s="108"/>
      <c r="F634" s="108" t="str">
        <f>'[5]存货（  ）抽查盘点表'!G675</f>
        <v>个</v>
      </c>
      <c r="G634" s="111">
        <f>'[5]存货（  ）抽查盘点表'!I675</f>
        <v>2</v>
      </c>
      <c r="H634" s="111">
        <f t="shared" si="44"/>
        <v>6.4</v>
      </c>
      <c r="I634" s="111">
        <f>'[5]存货（  ）抽查盘点表'!J675</f>
        <v>12.8</v>
      </c>
      <c r="J634" s="115">
        <f>'[5]存货（  ）抽查盘点表'!O675</f>
        <v>2</v>
      </c>
      <c r="K634" s="111">
        <f t="shared" si="45"/>
        <v>3.2</v>
      </c>
      <c r="L634" s="115">
        <f>'[5]存货（  ）抽查盘点表'!Z675</f>
        <v>6.4</v>
      </c>
      <c r="M634" s="116">
        <f t="shared" si="46"/>
        <v>-6.4</v>
      </c>
      <c r="N634" s="117">
        <f t="shared" si="47"/>
        <v>-0.5</v>
      </c>
      <c r="O634" s="118"/>
    </row>
    <row r="635" s="105" customFormat="1" ht="16.5" customHeight="1" spans="1:15">
      <c r="A635" s="108">
        <f>'[5]存货（  ）抽查盘点表'!A676</f>
        <v>671</v>
      </c>
      <c r="B635" s="109" t="str">
        <f>'[5]存货（  ）抽查盘点表'!B676</f>
        <v>1008040015</v>
      </c>
      <c r="C635" s="108" t="str">
        <f>'[5]存货（  ）抽查盘点表'!D676</f>
        <v>电焊机快速插头</v>
      </c>
      <c r="D635" s="110"/>
      <c r="E635" s="108"/>
      <c r="F635" s="108" t="str">
        <f>'[5]存货（  ）抽查盘点表'!G676</f>
        <v>件</v>
      </c>
      <c r="G635" s="111">
        <f>'[5]存货（  ）抽查盘点表'!I676</f>
        <v>4</v>
      </c>
      <c r="H635" s="111">
        <f t="shared" si="44"/>
        <v>28.365</v>
      </c>
      <c r="I635" s="111">
        <f>'[5]存货（  ）抽查盘点表'!J676</f>
        <v>113.46</v>
      </c>
      <c r="J635" s="115">
        <f>'[5]存货（  ）抽查盘点表'!O676</f>
        <v>4</v>
      </c>
      <c r="K635" s="111">
        <f t="shared" si="45"/>
        <v>14.1825</v>
      </c>
      <c r="L635" s="115">
        <f>'[5]存货（  ）抽查盘点表'!Z676</f>
        <v>56.73</v>
      </c>
      <c r="M635" s="116">
        <f t="shared" si="46"/>
        <v>-56.73</v>
      </c>
      <c r="N635" s="117">
        <f t="shared" si="47"/>
        <v>-0.5</v>
      </c>
      <c r="O635" s="118"/>
    </row>
    <row r="636" s="105" customFormat="1" ht="16.5" customHeight="1" spans="1:15">
      <c r="A636" s="108">
        <f>'[5]存货（  ）抽查盘点表'!A677</f>
        <v>672</v>
      </c>
      <c r="B636" s="109" t="str">
        <f>'[5]存货（  ）抽查盘点表'!B677</f>
        <v>1009010016</v>
      </c>
      <c r="C636" s="108" t="str">
        <f>'[5]存货（  ）抽查盘点表'!D677</f>
        <v>等电位盒</v>
      </c>
      <c r="D636" s="110"/>
      <c r="E636" s="108"/>
      <c r="F636" s="108" t="str">
        <f>'[5]存货（  ）抽查盘点表'!G677</f>
        <v>件</v>
      </c>
      <c r="G636" s="111">
        <f>'[5]存货（  ）抽查盘点表'!I677</f>
        <v>3</v>
      </c>
      <c r="H636" s="111">
        <f t="shared" si="44"/>
        <v>31.6233333333333</v>
      </c>
      <c r="I636" s="111">
        <f>'[5]存货（  ）抽查盘点表'!J677</f>
        <v>94.87</v>
      </c>
      <c r="J636" s="115">
        <f>'[5]存货（  ）抽查盘点表'!O677</f>
        <v>3</v>
      </c>
      <c r="K636" s="111">
        <f t="shared" si="45"/>
        <v>15.8116665</v>
      </c>
      <c r="L636" s="115">
        <f>'[5]存货（  ）抽查盘点表'!Z677</f>
        <v>47.4349995</v>
      </c>
      <c r="M636" s="116">
        <f t="shared" si="46"/>
        <v>-47.4350005</v>
      </c>
      <c r="N636" s="117">
        <f t="shared" si="47"/>
        <v>-0.50000000527037</v>
      </c>
      <c r="O636" s="118"/>
    </row>
    <row r="637" s="105" customFormat="1" ht="16.5" customHeight="1" spans="1:15">
      <c r="A637" s="108">
        <f>'[5]存货（  ）抽查盘点表'!A678</f>
        <v>673</v>
      </c>
      <c r="B637" s="109" t="str">
        <f>'[5]存货（  ）抽查盘点表'!B678</f>
        <v>1009010020</v>
      </c>
      <c r="C637" s="108" t="str">
        <f>'[5]存货（  ）抽查盘点表'!D678</f>
        <v>总等电位箱</v>
      </c>
      <c r="D637" s="110"/>
      <c r="E637" s="108"/>
      <c r="F637" s="108" t="str">
        <f>'[5]存货（  ）抽查盘点表'!G678</f>
        <v>件</v>
      </c>
      <c r="G637" s="111">
        <f>'[5]存货（  ）抽查盘点表'!I678</f>
        <v>6</v>
      </c>
      <c r="H637" s="111">
        <f t="shared" si="44"/>
        <v>313.853333333333</v>
      </c>
      <c r="I637" s="111">
        <f>'[5]存货（  ）抽查盘点表'!J678</f>
        <v>1883.12</v>
      </c>
      <c r="J637" s="115">
        <f>'[5]存货（  ）抽查盘点表'!O678</f>
        <v>0</v>
      </c>
      <c r="K637" s="111">
        <f t="shared" si="45"/>
        <v>0</v>
      </c>
      <c r="L637" s="115">
        <f>'[5]存货（  ）抽查盘点表'!Z678</f>
        <v>0</v>
      </c>
      <c r="M637" s="116">
        <f t="shared" si="46"/>
        <v>-1883.12</v>
      </c>
      <c r="N637" s="117">
        <f t="shared" si="47"/>
        <v>-1</v>
      </c>
      <c r="O637" s="118"/>
    </row>
    <row r="638" s="105" customFormat="1" ht="16.5" customHeight="1" spans="1:15">
      <c r="A638" s="108">
        <f>'[5]存货（  ）抽查盘点表'!A679</f>
        <v>674</v>
      </c>
      <c r="B638" s="109" t="str">
        <f>'[5]存货（  ）抽查盘点表'!B679</f>
        <v>1009050004</v>
      </c>
      <c r="C638" s="108" t="str">
        <f>'[5]存货（  ）抽查盘点表'!D679</f>
        <v>PVC管</v>
      </c>
      <c r="D638" s="110" t="str">
        <f>'[5]存货（  ）抽查盘点表'!E679</f>
        <v>φ32mm</v>
      </c>
      <c r="E638" s="108"/>
      <c r="F638" s="108" t="str">
        <f>'[5]存货（  ）抽查盘点表'!G679</f>
        <v>米</v>
      </c>
      <c r="G638" s="111">
        <f>'[5]存货（  ）抽查盘点表'!I679</f>
        <v>6</v>
      </c>
      <c r="H638" s="111">
        <f t="shared" si="44"/>
        <v>1.40166666666667</v>
      </c>
      <c r="I638" s="111">
        <f>'[5]存货（  ）抽查盘点表'!J679</f>
        <v>8.41</v>
      </c>
      <c r="J638" s="115">
        <f>'[5]存货（  ）抽查盘点表'!O679</f>
        <v>6</v>
      </c>
      <c r="K638" s="111">
        <f t="shared" si="45"/>
        <v>0.7008335</v>
      </c>
      <c r="L638" s="115">
        <f>'[5]存货（  ）抽查盘点表'!Z679</f>
        <v>4.205001</v>
      </c>
      <c r="M638" s="116">
        <f t="shared" si="46"/>
        <v>-4.204999</v>
      </c>
      <c r="N638" s="117">
        <f t="shared" si="47"/>
        <v>-0.499999881093936</v>
      </c>
      <c r="O638" s="118"/>
    </row>
    <row r="639" s="105" customFormat="1" ht="16.5" customHeight="1" spans="1:15">
      <c r="A639" s="108">
        <f>'[5]存货（  ）抽查盘点表'!A680</f>
        <v>675</v>
      </c>
      <c r="B639" s="109" t="str">
        <f>'[5]存货（  ）抽查盘点表'!B680</f>
        <v>1009060004</v>
      </c>
      <c r="C639" s="108" t="str">
        <f>'[5]存货（  ）抽查盘点表'!D680</f>
        <v>碘钨灯架</v>
      </c>
      <c r="D639" s="110"/>
      <c r="E639" s="108"/>
      <c r="F639" s="108" t="str">
        <f>'[5]存货（  ）抽查盘点表'!G680</f>
        <v>件</v>
      </c>
      <c r="G639" s="111">
        <f>'[5]存货（  ）抽查盘点表'!I680</f>
        <v>5</v>
      </c>
      <c r="H639" s="111">
        <f t="shared" si="44"/>
        <v>7.318</v>
      </c>
      <c r="I639" s="111">
        <f>'[5]存货（  ）抽查盘点表'!J680</f>
        <v>36.59</v>
      </c>
      <c r="J639" s="115">
        <f>'[5]存货（  ）抽查盘点表'!O680</f>
        <v>5</v>
      </c>
      <c r="K639" s="111">
        <f t="shared" si="45"/>
        <v>3.659</v>
      </c>
      <c r="L639" s="115">
        <f>'[5]存货（  ）抽查盘点表'!Z680</f>
        <v>18.295</v>
      </c>
      <c r="M639" s="116">
        <f t="shared" si="46"/>
        <v>-18.295</v>
      </c>
      <c r="N639" s="117">
        <f t="shared" si="47"/>
        <v>-0.5</v>
      </c>
      <c r="O639" s="118"/>
    </row>
    <row r="640" s="105" customFormat="1" ht="16.5" customHeight="1" spans="1:15">
      <c r="A640" s="108">
        <f>'[5]存货（  ）抽查盘点表'!A681</f>
        <v>676</v>
      </c>
      <c r="B640" s="109" t="str">
        <f>'[5]存货（  ）抽查盘点表'!B681</f>
        <v>1009060007</v>
      </c>
      <c r="C640" s="108" t="str">
        <f>'[5]存货（  ）抽查盘点表'!D681</f>
        <v>格栅日光灯</v>
      </c>
      <c r="D640" s="110" t="str">
        <f>'[5]存货（  ）抽查盘点表'!E681</f>
        <v>2*40W</v>
      </c>
      <c r="E640" s="108"/>
      <c r="F640" s="108" t="str">
        <f>'[5]存货（  ）抽查盘点表'!G681</f>
        <v>件</v>
      </c>
      <c r="G640" s="111">
        <f>'[5]存货（  ）抽查盘点表'!I681</f>
        <v>6</v>
      </c>
      <c r="H640" s="111">
        <f t="shared" si="44"/>
        <v>161.995</v>
      </c>
      <c r="I640" s="111">
        <f>'[5]存货（  ）抽查盘点表'!J681</f>
        <v>971.97</v>
      </c>
      <c r="J640" s="115">
        <f>'[5]存货（  ）抽查盘点表'!O681</f>
        <v>6</v>
      </c>
      <c r="K640" s="111">
        <f t="shared" si="45"/>
        <v>80.9975</v>
      </c>
      <c r="L640" s="115">
        <f>'[5]存货（  ）抽查盘点表'!Z681</f>
        <v>485.985</v>
      </c>
      <c r="M640" s="116">
        <f t="shared" si="46"/>
        <v>-485.985</v>
      </c>
      <c r="N640" s="117">
        <f t="shared" si="47"/>
        <v>-0.5</v>
      </c>
      <c r="O640" s="118"/>
    </row>
    <row r="641" s="105" customFormat="1" ht="16.5" customHeight="1" spans="1:15">
      <c r="A641" s="108">
        <f>'[5]存货（  ）抽查盘点表'!A682</f>
        <v>677</v>
      </c>
      <c r="B641" s="109" t="str">
        <f>'[5]存货（  ）抽查盘点表'!B682</f>
        <v>1009060034</v>
      </c>
      <c r="C641" s="108" t="str">
        <f>'[5]存货（  ）抽查盘点表'!D682</f>
        <v>应急灯</v>
      </c>
      <c r="D641" s="110"/>
      <c r="E641" s="108"/>
      <c r="F641" s="108" t="str">
        <f>'[5]存货（  ）抽查盘点表'!G682</f>
        <v>件</v>
      </c>
      <c r="G641" s="111">
        <f>'[5]存货（  ）抽查盘点表'!I682</f>
        <v>33</v>
      </c>
      <c r="H641" s="111">
        <f t="shared" si="44"/>
        <v>30.5221212121212</v>
      </c>
      <c r="I641" s="111">
        <f>'[5]存货（  ）抽查盘点表'!J682</f>
        <v>1007.23</v>
      </c>
      <c r="J641" s="115">
        <f>'[5]存货（  ）抽查盘点表'!O682</f>
        <v>29</v>
      </c>
      <c r="K641" s="111">
        <f t="shared" si="45"/>
        <v>15.2610605</v>
      </c>
      <c r="L641" s="115">
        <f>'[5]存货（  ）抽查盘点表'!Z682</f>
        <v>442.5707545</v>
      </c>
      <c r="M641" s="116">
        <f t="shared" si="46"/>
        <v>-564.6592455</v>
      </c>
      <c r="N641" s="117">
        <f t="shared" si="47"/>
        <v>-0.56060606365974</v>
      </c>
      <c r="O641" s="118"/>
    </row>
    <row r="642" s="105" customFormat="1" ht="16.5" customHeight="1" spans="1:15">
      <c r="A642" s="108">
        <f>'[5]存货（  ）抽查盘点表'!A683</f>
        <v>678</v>
      </c>
      <c r="B642" s="109" t="str">
        <f>'[5]存货（  ）抽查盘点表'!B683</f>
        <v>1009060040</v>
      </c>
      <c r="C642" s="108" t="str">
        <f>'[5]存货（  ）抽查盘点表'!D683</f>
        <v>防爆灯</v>
      </c>
      <c r="D642" s="110"/>
      <c r="E642" s="108"/>
      <c r="F642" s="108" t="str">
        <f>'[5]存货（  ）抽查盘点表'!G683</f>
        <v>件</v>
      </c>
      <c r="G642" s="111">
        <f>'[5]存货（  ）抽查盘点表'!I683</f>
        <v>1</v>
      </c>
      <c r="H642" s="111">
        <f t="shared" si="44"/>
        <v>82.76</v>
      </c>
      <c r="I642" s="111">
        <f>'[5]存货（  ）抽查盘点表'!J683</f>
        <v>82.76</v>
      </c>
      <c r="J642" s="115">
        <f>'[5]存货（  ）抽查盘点表'!O683</f>
        <v>1</v>
      </c>
      <c r="K642" s="111">
        <f t="shared" si="45"/>
        <v>41.38</v>
      </c>
      <c r="L642" s="115">
        <f>'[5]存货（  ）抽查盘点表'!Z683</f>
        <v>41.38</v>
      </c>
      <c r="M642" s="116">
        <f t="shared" si="46"/>
        <v>-41.38</v>
      </c>
      <c r="N642" s="117">
        <f t="shared" si="47"/>
        <v>-0.5</v>
      </c>
      <c r="O642" s="118"/>
    </row>
    <row r="643" s="105" customFormat="1" ht="16.5" customHeight="1" spans="1:15">
      <c r="A643" s="108">
        <f>'[5]存货（  ）抽查盘点表'!A684</f>
        <v>679</v>
      </c>
      <c r="B643" s="109" t="str">
        <f>'[5]存货（  ）抽查盘点表'!B684</f>
        <v>1009060051</v>
      </c>
      <c r="C643" s="108" t="str">
        <f>'[5]存货（  ）抽查盘点表'!D684</f>
        <v>灯泡</v>
      </c>
      <c r="D643" s="110" t="str">
        <f>'[5]存货（  ）抽查盘点表'!E684</f>
        <v>60W</v>
      </c>
      <c r="E643" s="108"/>
      <c r="F643" s="108" t="str">
        <f>'[5]存货（  ）抽查盘点表'!G684</f>
        <v>件</v>
      </c>
      <c r="G643" s="111">
        <f>'[5]存货（  ）抽查盘点表'!I684</f>
        <v>11</v>
      </c>
      <c r="H643" s="111">
        <f t="shared" si="44"/>
        <v>1.83090909090909</v>
      </c>
      <c r="I643" s="111">
        <f>'[5]存货（  ）抽查盘点表'!J684</f>
        <v>20.14</v>
      </c>
      <c r="J643" s="115">
        <f>'[5]存货（  ）抽查盘点表'!O684</f>
        <v>10</v>
      </c>
      <c r="K643" s="111">
        <f t="shared" si="45"/>
        <v>0.9154545</v>
      </c>
      <c r="L643" s="115">
        <f>'[5]存货（  ）抽查盘点表'!Z684</f>
        <v>9.154545</v>
      </c>
      <c r="M643" s="116">
        <f t="shared" si="46"/>
        <v>-10.985455</v>
      </c>
      <c r="N643" s="117">
        <f t="shared" si="47"/>
        <v>-0.545454568023833</v>
      </c>
      <c r="O643" s="118"/>
    </row>
    <row r="644" s="105" customFormat="1" ht="16.5" customHeight="1" spans="1:15">
      <c r="A644" s="108">
        <f>'[5]存货（  ）抽查盘点表'!A685</f>
        <v>680</v>
      </c>
      <c r="B644" s="109" t="str">
        <f>'[5]存货（  ）抽查盘点表'!B685</f>
        <v>1009060057</v>
      </c>
      <c r="C644" s="108" t="str">
        <f>'[5]存货（  ）抽查盘点表'!D685</f>
        <v>碘钨灯管</v>
      </c>
      <c r="D644" s="110" t="str">
        <f>'[5]存货（  ）抽查盘点表'!E685</f>
        <v>1000W</v>
      </c>
      <c r="E644" s="108"/>
      <c r="F644" s="108" t="str">
        <f>'[5]存货（  ）抽查盘点表'!G685</f>
        <v>件</v>
      </c>
      <c r="G644" s="111">
        <f>'[5]存货（  ）抽查盘点表'!I685</f>
        <v>22</v>
      </c>
      <c r="H644" s="111">
        <f t="shared" si="44"/>
        <v>2.39863636363636</v>
      </c>
      <c r="I644" s="111">
        <f>'[5]存货（  ）抽查盘点表'!J685</f>
        <v>52.77</v>
      </c>
      <c r="J644" s="115">
        <f>'[5]存货（  ）抽查盘点表'!O685</f>
        <v>18</v>
      </c>
      <c r="K644" s="111">
        <f t="shared" si="45"/>
        <v>1.199318</v>
      </c>
      <c r="L644" s="115">
        <f>'[5]存货（  ）抽查盘点表'!Z685</f>
        <v>21.587724</v>
      </c>
      <c r="M644" s="116">
        <f t="shared" si="46"/>
        <v>-31.182276</v>
      </c>
      <c r="N644" s="117">
        <f t="shared" si="47"/>
        <v>-0.5909091529278</v>
      </c>
      <c r="O644" s="118"/>
    </row>
    <row r="645" s="105" customFormat="1" ht="16.5" customHeight="1" spans="1:15">
      <c r="A645" s="108">
        <f>'[5]存货（  ）抽查盘点表'!A686</f>
        <v>681</v>
      </c>
      <c r="B645" s="109" t="str">
        <f>'[5]存货（  ）抽查盘点表'!B686</f>
        <v>1009060068</v>
      </c>
      <c r="C645" s="108" t="str">
        <f>'[5]存货（  ）抽查盘点表'!D686</f>
        <v>镇流器</v>
      </c>
      <c r="D645" s="110"/>
      <c r="E645" s="108"/>
      <c r="F645" s="108" t="str">
        <f>'[5]存货（  ）抽查盘点表'!G686</f>
        <v>件</v>
      </c>
      <c r="G645" s="111">
        <f>'[5]存货（  ）抽查盘点表'!I686</f>
        <v>8</v>
      </c>
      <c r="H645" s="111">
        <f t="shared" si="44"/>
        <v>94.12875</v>
      </c>
      <c r="I645" s="111">
        <f>'[5]存货（  ）抽查盘点表'!J686</f>
        <v>753.03</v>
      </c>
      <c r="J645" s="115">
        <f>'[5]存货（  ）抽查盘点表'!O686</f>
        <v>8</v>
      </c>
      <c r="K645" s="111">
        <f t="shared" si="45"/>
        <v>47.064375</v>
      </c>
      <c r="L645" s="115">
        <f>'[5]存货（  ）抽查盘点表'!Z686</f>
        <v>376.515</v>
      </c>
      <c r="M645" s="116">
        <f t="shared" si="46"/>
        <v>-376.515</v>
      </c>
      <c r="N645" s="117">
        <f t="shared" si="47"/>
        <v>-0.5</v>
      </c>
      <c r="O645" s="118"/>
    </row>
    <row r="646" s="105" customFormat="1" ht="16.5" customHeight="1" spans="1:15">
      <c r="A646" s="108">
        <f>'[5]存货（  ）抽查盘点表'!A687</f>
        <v>682</v>
      </c>
      <c r="B646" s="109" t="str">
        <f>'[5]存货（  ）抽查盘点表'!B687</f>
        <v>1009060074</v>
      </c>
      <c r="C646" s="108" t="str">
        <f>'[5]存货（  ）抽查盘点表'!D687</f>
        <v>灯泡</v>
      </c>
      <c r="D646" s="110" t="str">
        <f>'[5]存货（  ）抽查盘点表'!E687</f>
        <v>40W</v>
      </c>
      <c r="E646" s="108"/>
      <c r="F646" s="108" t="str">
        <f>'[5]存货（  ）抽查盘点表'!G687</f>
        <v>件</v>
      </c>
      <c r="G646" s="111">
        <f>'[5]存货（  ）抽查盘点表'!I687</f>
        <v>9</v>
      </c>
      <c r="H646" s="111">
        <f t="shared" si="44"/>
        <v>12.5144444444444</v>
      </c>
      <c r="I646" s="111">
        <f>'[5]存货（  ）抽查盘点表'!J687</f>
        <v>112.63</v>
      </c>
      <c r="J646" s="115">
        <f>'[5]存货（  ）抽查盘点表'!O687</f>
        <v>9</v>
      </c>
      <c r="K646" s="111">
        <f t="shared" si="45"/>
        <v>6.257222</v>
      </c>
      <c r="L646" s="115">
        <f>'[5]存货（  ）抽查盘点表'!Z687</f>
        <v>56.314998</v>
      </c>
      <c r="M646" s="116">
        <f t="shared" si="46"/>
        <v>-56.315002</v>
      </c>
      <c r="N646" s="117">
        <f t="shared" si="47"/>
        <v>-0.500000017757258</v>
      </c>
      <c r="O646" s="118"/>
    </row>
    <row r="647" s="105" customFormat="1" ht="16.5" customHeight="1" spans="1:15">
      <c r="A647" s="108">
        <f>'[5]存货（  ）抽查盘点表'!A688</f>
        <v>683</v>
      </c>
      <c r="B647" s="109" t="str">
        <f>'[5]存货（  ）抽查盘点表'!B688</f>
        <v>1009060123</v>
      </c>
      <c r="C647" s="108" t="str">
        <f>'[5]存货（  ）抽查盘点表'!D688</f>
        <v>工作灯</v>
      </c>
      <c r="D647" s="110"/>
      <c r="E647" s="108"/>
      <c r="F647" s="108" t="str">
        <f>'[5]存货（  ）抽查盘点表'!G688</f>
        <v>件</v>
      </c>
      <c r="G647" s="111">
        <f>'[5]存货（  ）抽查盘点表'!I688</f>
        <v>0</v>
      </c>
      <c r="H647" s="111">
        <f t="shared" si="44"/>
        <v>0</v>
      </c>
      <c r="I647" s="111">
        <f>'[5]存货（  ）抽查盘点表'!J688</f>
        <v>5.6</v>
      </c>
      <c r="J647" s="115">
        <f>'[5]存货（  ）抽查盘点表'!O688</f>
        <v>0</v>
      </c>
      <c r="K647" s="111">
        <f t="shared" si="45"/>
        <v>0</v>
      </c>
      <c r="L647" s="115">
        <f>'[5]存货（  ）抽查盘点表'!Z688</f>
        <v>0</v>
      </c>
      <c r="M647" s="116">
        <f t="shared" si="46"/>
        <v>-5.6</v>
      </c>
      <c r="N647" s="117">
        <f t="shared" si="47"/>
        <v>-1</v>
      </c>
      <c r="O647" s="118"/>
    </row>
    <row r="648" s="105" customFormat="1" ht="16.5" customHeight="1" spans="1:15">
      <c r="A648" s="108">
        <f>'[5]存货（  ）抽查盘点表'!A689</f>
        <v>684</v>
      </c>
      <c r="B648" s="109" t="str">
        <f>'[5]存货（  ）抽查盘点表'!B689</f>
        <v>1009060127</v>
      </c>
      <c r="C648" s="108" t="str">
        <f>'[5]存货（  ）抽查盘点表'!D689</f>
        <v>LED墙角灯</v>
      </c>
      <c r="D648" s="110" t="str">
        <f>'[5]存货（  ）抽查盘点表'!E689</f>
        <v>澳标LX8001-3H</v>
      </c>
      <c r="E648" s="108"/>
      <c r="F648" s="108" t="str">
        <f>'[5]存货（  ）抽查盘点表'!G689</f>
        <v>个</v>
      </c>
      <c r="G648" s="111">
        <f>'[5]存货（  ）抽查盘点表'!I689</f>
        <v>19</v>
      </c>
      <c r="H648" s="111">
        <f t="shared" si="44"/>
        <v>179.16</v>
      </c>
      <c r="I648" s="111">
        <f>'[5]存货（  ）抽查盘点表'!J689</f>
        <v>3404.04</v>
      </c>
      <c r="J648" s="115">
        <f>'[5]存货（  ）抽查盘点表'!O689</f>
        <v>19</v>
      </c>
      <c r="K648" s="111">
        <f t="shared" si="45"/>
        <v>89.58</v>
      </c>
      <c r="L648" s="115">
        <f>'[5]存货（  ）抽查盘点表'!Z689</f>
        <v>1702.02</v>
      </c>
      <c r="M648" s="116">
        <f t="shared" si="46"/>
        <v>-1702.02</v>
      </c>
      <c r="N648" s="117">
        <f t="shared" si="47"/>
        <v>-0.5</v>
      </c>
      <c r="O648" s="118"/>
    </row>
    <row r="649" s="105" customFormat="1" ht="16.5" customHeight="1" spans="1:15">
      <c r="A649" s="108">
        <f>'[5]存货（  ）抽查盘点表'!A690</f>
        <v>685</v>
      </c>
      <c r="B649" s="109" t="str">
        <f>'[5]存货（  ）抽查盘点表'!B690</f>
        <v>1009060128</v>
      </c>
      <c r="C649" s="108" t="str">
        <f>'[5]存货（  ）抽查盘点表'!D690</f>
        <v>感应灯</v>
      </c>
      <c r="D649" s="110" t="str">
        <f>'[5]存货（  ）抽查盘点表'!E690</f>
        <v>澳标220V</v>
      </c>
      <c r="E649" s="108"/>
      <c r="F649" s="108" t="str">
        <f>'[5]存货（  ）抽查盘点表'!G690</f>
        <v>个</v>
      </c>
      <c r="G649" s="111">
        <f>'[5]存货（  ）抽查盘点表'!I690</f>
        <v>38</v>
      </c>
      <c r="H649" s="111">
        <f t="shared" si="44"/>
        <v>74.7</v>
      </c>
      <c r="I649" s="111">
        <f>'[5]存货（  ）抽查盘点表'!J690</f>
        <v>2838.6</v>
      </c>
      <c r="J649" s="115">
        <f>'[5]存货（  ）抽查盘点表'!O690</f>
        <v>38</v>
      </c>
      <c r="K649" s="111">
        <f t="shared" si="45"/>
        <v>37.35</v>
      </c>
      <c r="L649" s="115">
        <f>'[5]存货（  ）抽查盘点表'!Z690</f>
        <v>1419.3</v>
      </c>
      <c r="M649" s="116">
        <f t="shared" si="46"/>
        <v>-1419.3</v>
      </c>
      <c r="N649" s="117">
        <f t="shared" si="47"/>
        <v>-0.5</v>
      </c>
      <c r="O649" s="118"/>
    </row>
    <row r="650" s="105" customFormat="1" ht="16.5" customHeight="1" spans="1:15">
      <c r="A650" s="108">
        <f>'[5]存货（  ）抽查盘点表'!A691</f>
        <v>686</v>
      </c>
      <c r="B650" s="109" t="str">
        <f>'[5]存货（  ）抽查盘点表'!B691</f>
        <v>1009060129</v>
      </c>
      <c r="C650" s="108" t="str">
        <f>'[5]存货（  ）抽查盘点表'!D691</f>
        <v>吸顶灯</v>
      </c>
      <c r="D650" s="110" t="str">
        <f>'[5]存货（  ）抽查盘点表'!E691</f>
        <v>澳标32W</v>
      </c>
      <c r="E650" s="108"/>
      <c r="F650" s="108" t="str">
        <f>'[5]存货（  ）抽查盘点表'!G691</f>
        <v>个</v>
      </c>
      <c r="G650" s="111">
        <f>'[5]存货（  ）抽查盘点表'!I691</f>
        <v>5</v>
      </c>
      <c r="H650" s="111">
        <f t="shared" si="44"/>
        <v>165.86</v>
      </c>
      <c r="I650" s="111">
        <f>'[5]存货（  ）抽查盘点表'!J691</f>
        <v>829.3</v>
      </c>
      <c r="J650" s="115">
        <f>'[5]存货（  ）抽查盘点表'!O691</f>
        <v>5</v>
      </c>
      <c r="K650" s="111">
        <f t="shared" si="45"/>
        <v>82.93</v>
      </c>
      <c r="L650" s="115">
        <f>'[5]存货（  ）抽查盘点表'!Z691</f>
        <v>414.65</v>
      </c>
      <c r="M650" s="116">
        <f t="shared" si="46"/>
        <v>-414.65</v>
      </c>
      <c r="N650" s="117">
        <f t="shared" si="47"/>
        <v>-0.5</v>
      </c>
      <c r="O650" s="118"/>
    </row>
    <row r="651" s="105" customFormat="1" ht="16.5" customHeight="1" spans="1:15">
      <c r="A651" s="108">
        <f>'[5]存货（  ）抽查盘点表'!A692</f>
        <v>687</v>
      </c>
      <c r="B651" s="109" t="str">
        <f>'[5]存货（  ）抽查盘点表'!B692</f>
        <v>1009060135</v>
      </c>
      <c r="C651" s="108" t="str">
        <f>'[5]存货（  ）抽查盘点表'!D692</f>
        <v>LED筒灯</v>
      </c>
      <c r="D651" s="110" t="str">
        <f>'[5]存货（  ）抽查盘点表'!E692</f>
        <v>澳标10W-2</v>
      </c>
      <c r="E651" s="108"/>
      <c r="F651" s="108" t="str">
        <f>'[5]存货（  ）抽查盘点表'!G692</f>
        <v>个</v>
      </c>
      <c r="G651" s="111">
        <f>'[5]存货（  ）抽查盘点表'!I692</f>
        <v>170</v>
      </c>
      <c r="H651" s="111">
        <f t="shared" si="44"/>
        <v>99.0081764705882</v>
      </c>
      <c r="I651" s="111">
        <f>'[5]存货（  ）抽查盘点表'!J692</f>
        <v>16831.39</v>
      </c>
      <c r="J651" s="115">
        <f>'[5]存货（  ）抽查盘点表'!O692</f>
        <v>170</v>
      </c>
      <c r="K651" s="111">
        <f t="shared" si="45"/>
        <v>49.504088</v>
      </c>
      <c r="L651" s="115">
        <f>'[5]存货（  ）抽查盘点表'!Z692</f>
        <v>8415.69496</v>
      </c>
      <c r="M651" s="116">
        <f t="shared" si="46"/>
        <v>-8415.69504</v>
      </c>
      <c r="N651" s="117">
        <f t="shared" si="47"/>
        <v>-0.500000002376512</v>
      </c>
      <c r="O651" s="118"/>
    </row>
    <row r="652" s="105" customFormat="1" ht="16.5" customHeight="1" spans="1:15">
      <c r="A652" s="108">
        <f>'[5]存货（  ）抽查盘点表'!A693</f>
        <v>688</v>
      </c>
      <c r="B652" s="109" t="str">
        <f>'[5]存货（  ）抽查盘点表'!B693</f>
        <v>1009060138</v>
      </c>
      <c r="C652" s="108" t="str">
        <f>'[5]存货（  ）抽查盘点表'!D693</f>
        <v>床头灯</v>
      </c>
      <c r="D652" s="110" t="str">
        <f>'[5]存货（  ）抽查盘点表'!E693</f>
        <v>誉和照明</v>
      </c>
      <c r="E652" s="108"/>
      <c r="F652" s="108" t="str">
        <f>'[5]存货（  ）抽查盘点表'!G693</f>
        <v>个</v>
      </c>
      <c r="G652" s="111">
        <f>'[5]存货（  ）抽查盘点表'!I693</f>
        <v>2</v>
      </c>
      <c r="H652" s="111">
        <f t="shared" si="44"/>
        <v>70</v>
      </c>
      <c r="I652" s="111">
        <f>'[5]存货（  ）抽查盘点表'!J693</f>
        <v>140</v>
      </c>
      <c r="J652" s="115">
        <f>'[5]存货（  ）抽查盘点表'!O693</f>
        <v>2</v>
      </c>
      <c r="K652" s="111">
        <f t="shared" si="45"/>
        <v>35</v>
      </c>
      <c r="L652" s="115">
        <f>'[5]存货（  ）抽查盘点表'!Z693</f>
        <v>70</v>
      </c>
      <c r="M652" s="116">
        <f t="shared" si="46"/>
        <v>-70</v>
      </c>
      <c r="N652" s="117">
        <f t="shared" si="47"/>
        <v>-0.5</v>
      </c>
      <c r="O652" s="118"/>
    </row>
    <row r="653" s="105" customFormat="1" ht="16.5" customHeight="1" spans="1:15">
      <c r="A653" s="108">
        <f>'[5]存货（  ）抽查盘点表'!A694</f>
        <v>689</v>
      </c>
      <c r="B653" s="109" t="str">
        <f>'[5]存货（  ）抽查盘点表'!B694</f>
        <v>1009060139</v>
      </c>
      <c r="C653" s="108" t="str">
        <f>'[5]存货（  ）抽查盘点表'!D694</f>
        <v>壁灯</v>
      </c>
      <c r="D653" s="110" t="str">
        <f>'[5]存货（  ）抽查盘点表'!E694</f>
        <v>球形</v>
      </c>
      <c r="E653" s="108"/>
      <c r="F653" s="108" t="str">
        <f>'[5]存货（  ）抽查盘点表'!G694</f>
        <v>个</v>
      </c>
      <c r="G653" s="111">
        <f>'[5]存货（  ）抽查盘点表'!I694</f>
        <v>8</v>
      </c>
      <c r="H653" s="111">
        <f t="shared" si="44"/>
        <v>84.5825</v>
      </c>
      <c r="I653" s="111">
        <f>'[5]存货（  ）抽查盘点表'!J694</f>
        <v>676.66</v>
      </c>
      <c r="J653" s="115">
        <f>'[5]存货（  ）抽查盘点表'!O694</f>
        <v>8</v>
      </c>
      <c r="K653" s="111">
        <f t="shared" si="45"/>
        <v>42.29125</v>
      </c>
      <c r="L653" s="115">
        <f>'[5]存货（  ）抽查盘点表'!Z694</f>
        <v>338.33</v>
      </c>
      <c r="M653" s="116">
        <f t="shared" si="46"/>
        <v>-338.33</v>
      </c>
      <c r="N653" s="117">
        <f t="shared" si="47"/>
        <v>-0.5</v>
      </c>
      <c r="O653" s="118"/>
    </row>
    <row r="654" s="105" customFormat="1" ht="16.5" customHeight="1" spans="1:15">
      <c r="A654" s="108">
        <f>'[5]存货（  ）抽查盘点表'!A695</f>
        <v>690</v>
      </c>
      <c r="B654" s="109" t="str">
        <f>'[5]存货（  ）抽查盘点表'!B695</f>
        <v>1009060142</v>
      </c>
      <c r="C654" s="108" t="str">
        <f>'[5]存货（  ）抽查盘点表'!D695</f>
        <v>卤化灯管</v>
      </c>
      <c r="D654" s="110"/>
      <c r="E654" s="108"/>
      <c r="F654" s="108" t="str">
        <f>'[5]存货（  ）抽查盘点表'!G695</f>
        <v>个</v>
      </c>
      <c r="G654" s="111">
        <f>'[5]存货（  ）抽查盘点表'!I695</f>
        <v>25</v>
      </c>
      <c r="H654" s="111">
        <f t="shared" si="44"/>
        <v>79.9148</v>
      </c>
      <c r="I654" s="111">
        <f>'[5]存货（  ）抽查盘点表'!J695</f>
        <v>1997.87</v>
      </c>
      <c r="J654" s="115">
        <f>'[5]存货（  ）抽查盘点表'!O695</f>
        <v>25</v>
      </c>
      <c r="K654" s="111">
        <f t="shared" si="45"/>
        <v>39.9574</v>
      </c>
      <c r="L654" s="115">
        <f>'[5]存货（  ）抽查盘点表'!Z695</f>
        <v>998.935</v>
      </c>
      <c r="M654" s="116">
        <f t="shared" si="46"/>
        <v>-998.935</v>
      </c>
      <c r="N654" s="117">
        <f t="shared" si="47"/>
        <v>-0.5</v>
      </c>
      <c r="O654" s="118"/>
    </row>
    <row r="655" s="105" customFormat="1" ht="16.5" customHeight="1" spans="1:15">
      <c r="A655" s="108">
        <f>'[5]存货（  ）抽查盘点表'!A696</f>
        <v>691</v>
      </c>
      <c r="B655" s="109" t="str">
        <f>'[5]存货（  ）抽查盘点表'!B696</f>
        <v>1009060147</v>
      </c>
      <c r="C655" s="108" t="str">
        <f>'[5]存货（  ）抽查盘点表'!D696</f>
        <v>天花灯</v>
      </c>
      <c r="D655" s="110" t="str">
        <f>'[5]存货（  ）抽查盘点表'!E696</f>
        <v>千惠牌；3W</v>
      </c>
      <c r="E655" s="108"/>
      <c r="F655" s="108" t="str">
        <f>'[5]存货（  ）抽查盘点表'!G696</f>
        <v>个</v>
      </c>
      <c r="G655" s="111">
        <f>'[5]存货（  ）抽查盘点表'!I696</f>
        <v>2</v>
      </c>
      <c r="H655" s="111">
        <f t="shared" si="44"/>
        <v>23.93</v>
      </c>
      <c r="I655" s="111">
        <f>'[5]存货（  ）抽查盘点表'!J696</f>
        <v>47.86</v>
      </c>
      <c r="J655" s="115">
        <f>'[5]存货（  ）抽查盘点表'!O696</f>
        <v>2</v>
      </c>
      <c r="K655" s="111">
        <f t="shared" si="45"/>
        <v>11.965</v>
      </c>
      <c r="L655" s="115">
        <f>'[5]存货（  ）抽查盘点表'!Z696</f>
        <v>23.93</v>
      </c>
      <c r="M655" s="116">
        <f t="shared" si="46"/>
        <v>-23.93</v>
      </c>
      <c r="N655" s="117">
        <f t="shared" si="47"/>
        <v>-0.5</v>
      </c>
      <c r="O655" s="118"/>
    </row>
    <row r="656" s="105" customFormat="1" ht="16.5" customHeight="1" spans="1:15">
      <c r="A656" s="108">
        <f>'[5]存货（  ）抽查盘点表'!A697</f>
        <v>692</v>
      </c>
      <c r="B656" s="109" t="str">
        <f>'[5]存货（  ）抽查盘点表'!B697</f>
        <v>1009060148</v>
      </c>
      <c r="C656" s="108" t="str">
        <f>'[5]存货（  ）抽查盘点表'!D697</f>
        <v>天花灯</v>
      </c>
      <c r="D656" s="110" t="str">
        <f>'[5]存货（  ）抽查盘点表'!E697</f>
        <v>千惠牌；5W</v>
      </c>
      <c r="E656" s="108"/>
      <c r="F656" s="108" t="str">
        <f>'[5]存货（  ）抽查盘点表'!G697</f>
        <v>个</v>
      </c>
      <c r="G656" s="111">
        <f>'[5]存货（  ）抽查盘点表'!I697</f>
        <v>1</v>
      </c>
      <c r="H656" s="111">
        <f t="shared" si="44"/>
        <v>41.06</v>
      </c>
      <c r="I656" s="111">
        <f>'[5]存货（  ）抽查盘点表'!J697</f>
        <v>41.06</v>
      </c>
      <c r="J656" s="115">
        <f>'[5]存货（  ）抽查盘点表'!O697</f>
        <v>1</v>
      </c>
      <c r="K656" s="111">
        <f t="shared" si="45"/>
        <v>20.53</v>
      </c>
      <c r="L656" s="115">
        <f>'[5]存货（  ）抽查盘点表'!Z697</f>
        <v>20.53</v>
      </c>
      <c r="M656" s="116">
        <f t="shared" si="46"/>
        <v>-20.53</v>
      </c>
      <c r="N656" s="117">
        <f t="shared" si="47"/>
        <v>-0.5</v>
      </c>
      <c r="O656" s="118"/>
    </row>
    <row r="657" s="105" customFormat="1" ht="16.5" customHeight="1" spans="1:15">
      <c r="A657" s="108">
        <f>'[5]存货（  ）抽查盘点表'!A698</f>
        <v>693</v>
      </c>
      <c r="B657" s="109" t="str">
        <f>'[5]存货（  ）抽查盘点表'!B698</f>
        <v>1009060149</v>
      </c>
      <c r="C657" s="108" t="str">
        <f>'[5]存货（  ）抽查盘点表'!D698</f>
        <v>楼梯灯</v>
      </c>
      <c r="D657" s="110" t="str">
        <f>'[5]存货（  ）抽查盘点表'!E698</f>
        <v>澳标 5w</v>
      </c>
      <c r="E657" s="108"/>
      <c r="F657" s="108" t="str">
        <f>'[5]存货（  ）抽查盘点表'!G698</f>
        <v>个</v>
      </c>
      <c r="G657" s="111">
        <f>'[5]存货（  ）抽查盘点表'!I698</f>
        <v>4</v>
      </c>
      <c r="H657" s="111">
        <f t="shared" si="44"/>
        <v>222.22</v>
      </c>
      <c r="I657" s="111">
        <f>'[5]存货（  ）抽查盘点表'!J698</f>
        <v>888.88</v>
      </c>
      <c r="J657" s="115">
        <f>'[5]存货（  ）抽查盘点表'!O698</f>
        <v>4</v>
      </c>
      <c r="K657" s="111">
        <f t="shared" si="45"/>
        <v>111.11</v>
      </c>
      <c r="L657" s="115">
        <f>'[5]存货（  ）抽查盘点表'!Z698</f>
        <v>444.44</v>
      </c>
      <c r="M657" s="116">
        <f t="shared" si="46"/>
        <v>-444.44</v>
      </c>
      <c r="N657" s="117">
        <f t="shared" si="47"/>
        <v>-0.5</v>
      </c>
      <c r="O657" s="118"/>
    </row>
    <row r="658" s="105" customFormat="1" ht="16.5" customHeight="1" spans="1:15">
      <c r="A658" s="108">
        <f>'[5]存货（  ）抽查盘点表'!A699</f>
        <v>694</v>
      </c>
      <c r="B658" s="109" t="str">
        <f>'[5]存货（  ）抽查盘点表'!B699</f>
        <v>1009060152</v>
      </c>
      <c r="C658" s="108" t="str">
        <f>'[5]存货（  ）抽查盘点表'!D699</f>
        <v>声控灯</v>
      </c>
      <c r="D658" s="110"/>
      <c r="E658" s="108"/>
      <c r="F658" s="108" t="str">
        <f>'[5]存货（  ）抽查盘点表'!G699</f>
        <v>个</v>
      </c>
      <c r="G658" s="111">
        <f>'[5]存货（  ）抽查盘点表'!I699</f>
        <v>7</v>
      </c>
      <c r="H658" s="111">
        <f t="shared" si="44"/>
        <v>50</v>
      </c>
      <c r="I658" s="111">
        <f>'[5]存货（  ）抽查盘点表'!J699</f>
        <v>350</v>
      </c>
      <c r="J658" s="115">
        <f>'[5]存货（  ）抽查盘点表'!O699</f>
        <v>7</v>
      </c>
      <c r="K658" s="111">
        <f t="shared" si="45"/>
        <v>25</v>
      </c>
      <c r="L658" s="115">
        <f>'[5]存货（  ）抽查盘点表'!Z699</f>
        <v>175</v>
      </c>
      <c r="M658" s="116">
        <f t="shared" si="46"/>
        <v>-175</v>
      </c>
      <c r="N658" s="117">
        <f t="shared" si="47"/>
        <v>-0.5</v>
      </c>
      <c r="O658" s="118"/>
    </row>
    <row r="659" s="105" customFormat="1" ht="16.5" customHeight="1" spans="1:15">
      <c r="A659" s="108">
        <f>'[5]存货（  ）抽查盘点表'!A700</f>
        <v>695</v>
      </c>
      <c r="B659" s="109" t="str">
        <f>'[5]存货（  ）抽查盘点表'!B700</f>
        <v>1009060189</v>
      </c>
      <c r="C659" s="108" t="str">
        <f>'[5]存货（  ）抽查盘点表'!D700</f>
        <v>筒灯</v>
      </c>
      <c r="D659" s="110" t="str">
        <f>'[5]存货（  ）抽查盘点表'!E700</f>
        <v>国标</v>
      </c>
      <c r="E659" s="108"/>
      <c r="F659" s="108" t="str">
        <f>'[5]存货（  ）抽查盘点表'!G700</f>
        <v>件</v>
      </c>
      <c r="G659" s="111">
        <f>'[5]存货（  ）抽查盘点表'!I700</f>
        <v>324</v>
      </c>
      <c r="H659" s="111">
        <f t="shared" si="44"/>
        <v>44.102037037037</v>
      </c>
      <c r="I659" s="111">
        <f>'[5]存货（  ）抽查盘点表'!J700</f>
        <v>14289.06</v>
      </c>
      <c r="J659" s="115">
        <f>'[5]存货（  ）抽查盘点表'!O700</f>
        <v>324</v>
      </c>
      <c r="K659" s="111">
        <f t="shared" si="45"/>
        <v>22.0510185</v>
      </c>
      <c r="L659" s="115">
        <f>'[5]存货（  ）抽查盘点表'!Z700</f>
        <v>7144.529994</v>
      </c>
      <c r="M659" s="116">
        <f t="shared" si="46"/>
        <v>-7144.530006</v>
      </c>
      <c r="N659" s="117">
        <f t="shared" si="47"/>
        <v>-0.500000000419902</v>
      </c>
      <c r="O659" s="118"/>
    </row>
    <row r="660" s="105" customFormat="1" ht="16.5" customHeight="1" spans="1:15">
      <c r="A660" s="108">
        <f>'[5]存货（  ）抽查盘点表'!A701</f>
        <v>696</v>
      </c>
      <c r="B660" s="109" t="str">
        <f>'[5]存货（  ）抽查盘点表'!B701</f>
        <v>1009060190</v>
      </c>
      <c r="C660" s="108" t="str">
        <f>'[5]存货（  ）抽查盘点表'!D701</f>
        <v>防水防尘灯</v>
      </c>
      <c r="D660" s="110"/>
      <c r="E660" s="108"/>
      <c r="F660" s="108" t="str">
        <f>'[5]存货（  ）抽查盘点表'!G701</f>
        <v>件</v>
      </c>
      <c r="G660" s="111">
        <f>'[5]存货（  ）抽查盘点表'!I701</f>
        <v>24</v>
      </c>
      <c r="H660" s="111">
        <f t="shared" si="44"/>
        <v>62.4945833333333</v>
      </c>
      <c r="I660" s="111">
        <f>'[5]存货（  ）抽查盘点表'!J701</f>
        <v>1499.87</v>
      </c>
      <c r="J660" s="115">
        <f>'[5]存货（  ）抽查盘点表'!O701</f>
        <v>24</v>
      </c>
      <c r="K660" s="111">
        <f t="shared" si="45"/>
        <v>31.2472915</v>
      </c>
      <c r="L660" s="115">
        <f>'[5]存货（  ）抽查盘点表'!Z701</f>
        <v>749.934996</v>
      </c>
      <c r="M660" s="116">
        <f t="shared" si="46"/>
        <v>-749.935004</v>
      </c>
      <c r="N660" s="117">
        <f t="shared" si="47"/>
        <v>-0.500000002666898</v>
      </c>
      <c r="O660" s="118"/>
    </row>
    <row r="661" s="105" customFormat="1" ht="16.5" customHeight="1" spans="1:15">
      <c r="A661" s="108">
        <f>'[5]存货（  ）抽查盘点表'!A702</f>
        <v>697</v>
      </c>
      <c r="B661" s="109" t="str">
        <f>'[5]存货（  ）抽查盘点表'!B702</f>
        <v>1009060192</v>
      </c>
      <c r="C661" s="108" t="str">
        <f>'[5]存货（  ）抽查盘点表'!D702</f>
        <v>射灯轨道</v>
      </c>
      <c r="D661" s="110"/>
      <c r="E661" s="108"/>
      <c r="F661" s="108" t="str">
        <f>'[5]存货（  ）抽查盘点表'!G702</f>
        <v>米</v>
      </c>
      <c r="G661" s="111">
        <f>'[5]存货（  ）抽查盘点表'!I702</f>
        <v>100.2</v>
      </c>
      <c r="H661" s="111">
        <f t="shared" si="44"/>
        <v>14.8740518962076</v>
      </c>
      <c r="I661" s="111">
        <f>'[5]存货（  ）抽查盘点表'!J702</f>
        <v>1490.38</v>
      </c>
      <c r="J661" s="115">
        <f>'[5]存货（  ）抽查盘点表'!O702</f>
        <v>100.2</v>
      </c>
      <c r="K661" s="111">
        <f t="shared" si="45"/>
        <v>7.437026</v>
      </c>
      <c r="L661" s="115">
        <f>'[5]存货（  ）抽查盘点表'!Z702</f>
        <v>745.1900052</v>
      </c>
      <c r="M661" s="116">
        <f t="shared" si="46"/>
        <v>-745.1899948</v>
      </c>
      <c r="N661" s="117">
        <f t="shared" si="47"/>
        <v>-0.499999996510957</v>
      </c>
      <c r="O661" s="118"/>
    </row>
    <row r="662" s="105" customFormat="1" ht="16.5" customHeight="1" spans="1:15">
      <c r="A662" s="108">
        <f>'[5]存货（  ）抽查盘点表'!A703</f>
        <v>698</v>
      </c>
      <c r="B662" s="109" t="str">
        <f>'[5]存货（  ）抽查盘点表'!B703</f>
        <v>1009060202</v>
      </c>
      <c r="C662" s="108" t="str">
        <f>'[5]存货（  ）抽查盘点表'!D703</f>
        <v>LED灯条</v>
      </c>
      <c r="D662" s="110"/>
      <c r="E662" s="108"/>
      <c r="F662" s="108" t="str">
        <f>'[5]存货（  ）抽查盘点表'!G703</f>
        <v>米</v>
      </c>
      <c r="G662" s="111">
        <f>'[5]存货（  ）抽查盘点表'!I703</f>
        <v>24</v>
      </c>
      <c r="H662" s="111">
        <f t="shared" si="44"/>
        <v>47.3916666666667</v>
      </c>
      <c r="I662" s="111">
        <f>'[5]存货（  ）抽查盘点表'!J703</f>
        <v>1137.4</v>
      </c>
      <c r="J662" s="115">
        <f>'[5]存货（  ）抽查盘点表'!O703</f>
        <v>24</v>
      </c>
      <c r="K662" s="111">
        <f t="shared" si="45"/>
        <v>23.6958335</v>
      </c>
      <c r="L662" s="115">
        <f>'[5]存货（  ）抽查盘点表'!Z703</f>
        <v>568.700004</v>
      </c>
      <c r="M662" s="116">
        <f t="shared" si="46"/>
        <v>-568.699996</v>
      </c>
      <c r="N662" s="117">
        <f t="shared" si="47"/>
        <v>-0.499999996483207</v>
      </c>
      <c r="O662" s="118"/>
    </row>
    <row r="663" s="105" customFormat="1" ht="16.5" customHeight="1" spans="1:15">
      <c r="A663" s="108">
        <f>'[5]存货（  ）抽查盘点表'!A704</f>
        <v>699</v>
      </c>
      <c r="B663" s="109" t="str">
        <f>'[5]存货（  ）抽查盘点表'!B704</f>
        <v>1009060220</v>
      </c>
      <c r="C663" s="108" t="str">
        <f>'[5]存货（  ）抽查盘点表'!D704</f>
        <v>走廊灯</v>
      </c>
      <c r="D663" s="110"/>
      <c r="E663" s="108"/>
      <c r="F663" s="108" t="str">
        <f>'[5]存货（  ）抽查盘点表'!G704</f>
        <v>件</v>
      </c>
      <c r="G663" s="111">
        <f>'[5]存货（  ）抽查盘点表'!I704</f>
        <v>10</v>
      </c>
      <c r="H663" s="111">
        <f t="shared" si="44"/>
        <v>55.966</v>
      </c>
      <c r="I663" s="111">
        <f>'[5]存货（  ）抽查盘点表'!J704</f>
        <v>559.66</v>
      </c>
      <c r="J663" s="115">
        <f>'[5]存货（  ）抽查盘点表'!O704</f>
        <v>10</v>
      </c>
      <c r="K663" s="111">
        <f t="shared" si="45"/>
        <v>27.983</v>
      </c>
      <c r="L663" s="115">
        <f>'[5]存货（  ）抽查盘点表'!Z704</f>
        <v>279.83</v>
      </c>
      <c r="M663" s="116">
        <f t="shared" si="46"/>
        <v>-279.83</v>
      </c>
      <c r="N663" s="117">
        <f t="shared" si="47"/>
        <v>-0.5</v>
      </c>
      <c r="O663" s="118"/>
    </row>
    <row r="664" s="105" customFormat="1" ht="16.5" customHeight="1" spans="1:15">
      <c r="A664" s="108">
        <f>'[5]存货（  ）抽查盘点表'!A705</f>
        <v>700</v>
      </c>
      <c r="B664" s="109" t="str">
        <f>'[5]存货（  ）抽查盘点表'!B705</f>
        <v>1009060226</v>
      </c>
      <c r="C664" s="108" t="str">
        <f>'[5]存货（  ）抽查盘点表'!D705</f>
        <v>LED投光灯</v>
      </c>
      <c r="D664" s="110" t="str">
        <f>'[5]存货（  ）抽查盘点表'!E705</f>
        <v>100W</v>
      </c>
      <c r="E664" s="108"/>
      <c r="F664" s="108" t="str">
        <f>'[5]存货（  ）抽查盘点表'!G705</f>
        <v>个</v>
      </c>
      <c r="G664" s="111">
        <f>'[5]存货（  ）抽查盘点表'!I705</f>
        <v>0</v>
      </c>
      <c r="H664" s="111">
        <f t="shared" si="44"/>
        <v>0</v>
      </c>
      <c r="I664" s="111">
        <f>'[5]存货（  ）抽查盘点表'!J705</f>
        <v>38.22</v>
      </c>
      <c r="J664" s="115">
        <f>'[5]存货（  ）抽查盘点表'!O705</f>
        <v>0</v>
      </c>
      <c r="K664" s="111">
        <f t="shared" si="45"/>
        <v>0</v>
      </c>
      <c r="L664" s="115">
        <f>'[5]存货（  ）抽查盘点表'!Z705</f>
        <v>0</v>
      </c>
      <c r="M664" s="116">
        <f t="shared" si="46"/>
        <v>-38.22</v>
      </c>
      <c r="N664" s="117">
        <f t="shared" si="47"/>
        <v>-1</v>
      </c>
      <c r="O664" s="118"/>
    </row>
    <row r="665" s="105" customFormat="1" ht="16.5" customHeight="1" spans="1:15">
      <c r="A665" s="108">
        <f>'[5]存货（  ）抽查盘点表'!A706</f>
        <v>701</v>
      </c>
      <c r="B665" s="109" t="str">
        <f>'[5]存货（  ）抽查盘点表'!B706</f>
        <v>1010010003</v>
      </c>
      <c r="C665" s="108" t="str">
        <f>'[5]存货（  ）抽查盘点表'!D706</f>
        <v>交流接触器</v>
      </c>
      <c r="D665" s="110" t="str">
        <f>'[5]存货（  ）抽查盘点表'!E706</f>
        <v>20A</v>
      </c>
      <c r="E665" s="108"/>
      <c r="F665" s="108" t="str">
        <f>'[5]存货（  ）抽查盘点表'!G706</f>
        <v>件</v>
      </c>
      <c r="G665" s="111">
        <f>'[5]存货（  ）抽查盘点表'!I706</f>
        <v>2</v>
      </c>
      <c r="H665" s="111">
        <f t="shared" si="44"/>
        <v>35.275</v>
      </c>
      <c r="I665" s="111">
        <f>'[5]存货（  ）抽查盘点表'!J706</f>
        <v>70.55</v>
      </c>
      <c r="J665" s="115">
        <f>'[5]存货（  ）抽查盘点表'!O706</f>
        <v>1</v>
      </c>
      <c r="K665" s="111">
        <f t="shared" si="45"/>
        <v>17.6375</v>
      </c>
      <c r="L665" s="115">
        <f>'[5]存货（  ）抽查盘点表'!Z706</f>
        <v>17.6375</v>
      </c>
      <c r="M665" s="116">
        <f t="shared" si="46"/>
        <v>-52.9125</v>
      </c>
      <c r="N665" s="117">
        <f t="shared" si="47"/>
        <v>-0.75</v>
      </c>
      <c r="O665" s="118"/>
    </row>
    <row r="666" s="105" customFormat="1" ht="16.5" customHeight="1" spans="1:15">
      <c r="A666" s="108">
        <f>'[5]存货（  ）抽查盘点表'!A707</f>
        <v>702</v>
      </c>
      <c r="B666" s="109" t="str">
        <f>'[5]存货（  ）抽查盘点表'!B707</f>
        <v>1010010034</v>
      </c>
      <c r="C666" s="108" t="str">
        <f>'[5]存货（  ）抽查盘点表'!D707</f>
        <v>交流接触器</v>
      </c>
      <c r="D666" s="110"/>
      <c r="E666" s="108"/>
      <c r="F666" s="108" t="str">
        <f>'[5]存货（  ）抽查盘点表'!G707</f>
        <v>件</v>
      </c>
      <c r="G666" s="111">
        <f>'[5]存货（  ）抽查盘点表'!I707</f>
        <v>4</v>
      </c>
      <c r="H666" s="111">
        <f t="shared" si="44"/>
        <v>397.615</v>
      </c>
      <c r="I666" s="111">
        <f>'[5]存货（  ）抽查盘点表'!J707</f>
        <v>1590.46</v>
      </c>
      <c r="J666" s="115">
        <f>'[5]存货（  ）抽查盘点表'!O707</f>
        <v>4</v>
      </c>
      <c r="K666" s="111">
        <f t="shared" si="45"/>
        <v>198.8075</v>
      </c>
      <c r="L666" s="115">
        <f>'[5]存货（  ）抽查盘点表'!Z707</f>
        <v>795.23</v>
      </c>
      <c r="M666" s="116">
        <f t="shared" si="46"/>
        <v>-795.23</v>
      </c>
      <c r="N666" s="117">
        <f t="shared" si="47"/>
        <v>-0.5</v>
      </c>
      <c r="O666" s="118"/>
    </row>
    <row r="667" s="105" customFormat="1" ht="16.5" customHeight="1" spans="1:15">
      <c r="A667" s="108">
        <f>'[5]存货（  ）抽查盘点表'!A708</f>
        <v>703</v>
      </c>
      <c r="B667" s="109" t="str">
        <f>'[5]存货（  ）抽查盘点表'!B708</f>
        <v>1010010045</v>
      </c>
      <c r="C667" s="108" t="str">
        <f>'[5]存货（  ）抽查盘点表'!D708</f>
        <v>交流接触器</v>
      </c>
      <c r="D667" s="110" t="str">
        <f>'[5]存货（  ）抽查盘点表'!E708</f>
        <v>CJX2-09</v>
      </c>
      <c r="E667" s="108"/>
      <c r="F667" s="108" t="str">
        <f>'[5]存货（  ）抽查盘点表'!G708</f>
        <v>个</v>
      </c>
      <c r="G667" s="111">
        <f>'[5]存货（  ）抽查盘点表'!I708</f>
        <v>1</v>
      </c>
      <c r="H667" s="111">
        <f t="shared" si="44"/>
        <v>49.56</v>
      </c>
      <c r="I667" s="111">
        <f>'[5]存货（  ）抽查盘点表'!J708</f>
        <v>49.56</v>
      </c>
      <c r="J667" s="115">
        <f>'[5]存货（  ）抽查盘点表'!O708</f>
        <v>1</v>
      </c>
      <c r="K667" s="111">
        <f t="shared" si="45"/>
        <v>24.78</v>
      </c>
      <c r="L667" s="115">
        <f>'[5]存货（  ）抽查盘点表'!Z708</f>
        <v>24.78</v>
      </c>
      <c r="M667" s="116">
        <f t="shared" si="46"/>
        <v>-24.78</v>
      </c>
      <c r="N667" s="117">
        <f t="shared" si="47"/>
        <v>-0.5</v>
      </c>
      <c r="O667" s="118"/>
    </row>
    <row r="668" s="105" customFormat="1" ht="16.5" customHeight="1" spans="1:15">
      <c r="A668" s="108">
        <f>'[5]存货（  ）抽查盘点表'!A709</f>
        <v>704</v>
      </c>
      <c r="B668" s="109" t="str">
        <f>'[5]存货（  ）抽查盘点表'!B709</f>
        <v>1010010049</v>
      </c>
      <c r="C668" s="108" t="str">
        <f>'[5]存货（  ）抽查盘点表'!D709</f>
        <v>交流接触器</v>
      </c>
      <c r="D668" s="110" t="str">
        <f>'[5]存货（  ）抽查盘点表'!E709</f>
        <v>CJX2-3210</v>
      </c>
      <c r="E668" s="108"/>
      <c r="F668" s="108" t="str">
        <f>'[5]存货（  ）抽查盘点表'!G709</f>
        <v>个</v>
      </c>
      <c r="G668" s="111">
        <f>'[5]存货（  ）抽查盘点表'!I709</f>
        <v>1</v>
      </c>
      <c r="H668" s="111">
        <f t="shared" si="44"/>
        <v>80</v>
      </c>
      <c r="I668" s="111">
        <f>'[5]存货（  ）抽查盘点表'!J709</f>
        <v>80</v>
      </c>
      <c r="J668" s="115">
        <f>'[5]存货（  ）抽查盘点表'!O709</f>
        <v>1</v>
      </c>
      <c r="K668" s="111">
        <f t="shared" si="45"/>
        <v>40</v>
      </c>
      <c r="L668" s="115">
        <f>'[5]存货（  ）抽查盘点表'!Z709</f>
        <v>40</v>
      </c>
      <c r="M668" s="116">
        <f t="shared" si="46"/>
        <v>-40</v>
      </c>
      <c r="N668" s="117">
        <f t="shared" si="47"/>
        <v>-0.5</v>
      </c>
      <c r="O668" s="118"/>
    </row>
    <row r="669" s="105" customFormat="1" ht="16.5" customHeight="1" spans="1:15">
      <c r="A669" s="108">
        <f>'[5]存货（  ）抽查盘点表'!A710</f>
        <v>705</v>
      </c>
      <c r="B669" s="109" t="str">
        <f>'[5]存货（  ）抽查盘点表'!B710</f>
        <v>1010010119</v>
      </c>
      <c r="C669" s="108" t="str">
        <f>'[5]存货（  ）抽查盘点表'!D710</f>
        <v>接触器</v>
      </c>
      <c r="D669" s="110" t="str">
        <f>'[5]存货（  ）抽查盘点表'!E710</f>
        <v>CJX2-1201/36V</v>
      </c>
      <c r="E669" s="108"/>
      <c r="F669" s="108" t="str">
        <f>'[5]存货（  ）抽查盘点表'!G710</f>
        <v>个</v>
      </c>
      <c r="G669" s="111">
        <f>'[5]存货（  ）抽查盘点表'!I710</f>
        <v>2</v>
      </c>
      <c r="H669" s="111">
        <f t="shared" ref="H669:H732" si="48">IF(G669=0,0,I669/G669)</f>
        <v>69.825</v>
      </c>
      <c r="I669" s="111">
        <f>'[5]存货（  ）抽查盘点表'!J710</f>
        <v>139.65</v>
      </c>
      <c r="J669" s="115">
        <f>'[5]存货（  ）抽查盘点表'!O710</f>
        <v>1</v>
      </c>
      <c r="K669" s="111">
        <f t="shared" ref="K669:K732" si="49">IF(J669=0,0,L669/J669)</f>
        <v>34.9125</v>
      </c>
      <c r="L669" s="115">
        <f>'[5]存货（  ）抽查盘点表'!Z710</f>
        <v>34.9125</v>
      </c>
      <c r="M669" s="116">
        <f t="shared" ref="M669:M732" si="50">IF(L669="","",L669-I669)</f>
        <v>-104.7375</v>
      </c>
      <c r="N669" s="117">
        <f t="shared" ref="N669:N732" si="51">IF(ISERR(M669/I669),"",M669/I669)</f>
        <v>-0.75</v>
      </c>
      <c r="O669" s="118"/>
    </row>
    <row r="670" s="105" customFormat="1" ht="16.5" customHeight="1" spans="1:15">
      <c r="A670" s="108">
        <f>'[5]存货（  ）抽查盘点表'!A711</f>
        <v>706</v>
      </c>
      <c r="B670" s="109" t="str">
        <f>'[5]存货（  ）抽查盘点表'!B711</f>
        <v>1010010120</v>
      </c>
      <c r="C670" s="108" t="str">
        <f>'[5]存货（  ）抽查盘点表'!D711</f>
        <v>接触器</v>
      </c>
      <c r="D670" s="110" t="str">
        <f>'[5]存货（  ）抽查盘点表'!E711</f>
        <v>CJX2-2501/36V</v>
      </c>
      <c r="E670" s="108"/>
      <c r="F670" s="108" t="str">
        <f>'[5]存货（  ）抽查盘点表'!G711</f>
        <v>个</v>
      </c>
      <c r="G670" s="111">
        <f>'[5]存货（  ）抽查盘点表'!I711</f>
        <v>1</v>
      </c>
      <c r="H670" s="111">
        <f t="shared" si="48"/>
        <v>81.89</v>
      </c>
      <c r="I670" s="111">
        <f>'[5]存货（  ）抽查盘点表'!J711</f>
        <v>81.89</v>
      </c>
      <c r="J670" s="115">
        <f>'[5]存货（  ）抽查盘点表'!O711</f>
        <v>1</v>
      </c>
      <c r="K670" s="111">
        <f t="shared" si="49"/>
        <v>40.945</v>
      </c>
      <c r="L670" s="115">
        <f>'[5]存货（  ）抽查盘点表'!Z711</f>
        <v>40.945</v>
      </c>
      <c r="M670" s="116">
        <f t="shared" si="50"/>
        <v>-40.945</v>
      </c>
      <c r="N670" s="117">
        <f t="shared" si="51"/>
        <v>-0.5</v>
      </c>
      <c r="O670" s="118"/>
    </row>
    <row r="671" s="105" customFormat="1" ht="16.5" customHeight="1" spans="1:15">
      <c r="A671" s="108">
        <f>'[5]存货（  ）抽查盘点表'!A712</f>
        <v>707</v>
      </c>
      <c r="B671" s="109" t="str">
        <f>'[5]存货（  ）抽查盘点表'!B712</f>
        <v>1010010143</v>
      </c>
      <c r="C671" s="108" t="str">
        <f>'[5]存货（  ）抽查盘点表'!D712</f>
        <v>接触器</v>
      </c>
      <c r="D671" s="110" t="str">
        <f>'[5]存货（  ）抽查盘点表'!E712</f>
        <v>3TF44 380V </v>
      </c>
      <c r="E671" s="108"/>
      <c r="F671" s="108" t="str">
        <f>'[5]存货（  ）抽查盘点表'!G712</f>
        <v>个</v>
      </c>
      <c r="G671" s="111">
        <f>'[5]存货（  ）抽查盘点表'!I712</f>
        <v>1</v>
      </c>
      <c r="H671" s="111">
        <f t="shared" si="48"/>
        <v>113.89</v>
      </c>
      <c r="I671" s="111">
        <f>'[5]存货（  ）抽查盘点表'!J712</f>
        <v>113.89</v>
      </c>
      <c r="J671" s="115">
        <f>'[5]存货（  ）抽查盘点表'!O712</f>
        <v>1</v>
      </c>
      <c r="K671" s="111">
        <f t="shared" si="49"/>
        <v>56.945</v>
      </c>
      <c r="L671" s="115">
        <f>'[5]存货（  ）抽查盘点表'!Z712</f>
        <v>56.945</v>
      </c>
      <c r="M671" s="116">
        <f t="shared" si="50"/>
        <v>-56.945</v>
      </c>
      <c r="N671" s="117">
        <f t="shared" si="51"/>
        <v>-0.5</v>
      </c>
      <c r="O671" s="118"/>
    </row>
    <row r="672" s="105" customFormat="1" ht="16.5" customHeight="1" spans="1:15">
      <c r="A672" s="108">
        <f>'[5]存货（  ）抽查盘点表'!A713</f>
        <v>708</v>
      </c>
      <c r="B672" s="109" t="str">
        <f>'[5]存货（  ）抽查盘点表'!B713</f>
        <v>1010020002</v>
      </c>
      <c r="C672" s="108" t="str">
        <f>'[5]存货（  ）抽查盘点表'!D713</f>
        <v>断火限位器</v>
      </c>
      <c r="D672" s="110" t="str">
        <f>'[5]存货（  ）抽查盘点表'!E713</f>
        <v>LX44-20A</v>
      </c>
      <c r="E672" s="108"/>
      <c r="F672" s="108" t="str">
        <f>'[5]存货（  ）抽查盘点表'!G713</f>
        <v>件</v>
      </c>
      <c r="G672" s="111">
        <f>'[5]存货（  ）抽查盘点表'!I713</f>
        <v>0</v>
      </c>
      <c r="H672" s="111">
        <f t="shared" si="48"/>
        <v>0</v>
      </c>
      <c r="I672" s="111">
        <f>'[5]存货（  ）抽查盘点表'!J713</f>
        <v>8.69</v>
      </c>
      <c r="J672" s="115">
        <f>'[5]存货（  ）抽查盘点表'!O713</f>
        <v>0</v>
      </c>
      <c r="K672" s="111">
        <f t="shared" si="49"/>
        <v>0</v>
      </c>
      <c r="L672" s="115">
        <f>'[5]存货（  ）抽查盘点表'!Z713</f>
        <v>0</v>
      </c>
      <c r="M672" s="116">
        <f t="shared" si="50"/>
        <v>-8.69</v>
      </c>
      <c r="N672" s="117">
        <f t="shared" si="51"/>
        <v>-1</v>
      </c>
      <c r="O672" s="118"/>
    </row>
    <row r="673" s="105" customFormat="1" ht="16.5" customHeight="1" spans="1:15">
      <c r="A673" s="108">
        <f>'[5]存货（  ）抽查盘点表'!A714</f>
        <v>709</v>
      </c>
      <c r="B673" s="109" t="str">
        <f>'[5]存货（  ）抽查盘点表'!B714</f>
        <v>1015020004</v>
      </c>
      <c r="C673" s="108" t="str">
        <f>'[5]存货（  ）抽查盘点表'!D714</f>
        <v>电视分配器</v>
      </c>
      <c r="D673" s="110" t="str">
        <f>'[5]存货（  ）抽查盘点表'!E714</f>
        <v>澳标</v>
      </c>
      <c r="E673" s="108"/>
      <c r="F673" s="108" t="str">
        <f>'[5]存货（  ）抽查盘点表'!G714</f>
        <v>个</v>
      </c>
      <c r="G673" s="111">
        <f>'[5]存货（  ）抽查盘点表'!I714</f>
        <v>18</v>
      </c>
      <c r="H673" s="111">
        <f t="shared" si="48"/>
        <v>38.94</v>
      </c>
      <c r="I673" s="111">
        <f>'[5]存货（  ）抽查盘点表'!J714</f>
        <v>700.92</v>
      </c>
      <c r="J673" s="115">
        <f>'[5]存货（  ）抽查盘点表'!O714</f>
        <v>18</v>
      </c>
      <c r="K673" s="111">
        <f t="shared" si="49"/>
        <v>19.47</v>
      </c>
      <c r="L673" s="115">
        <f>'[5]存货（  ）抽查盘点表'!Z714</f>
        <v>350.46</v>
      </c>
      <c r="M673" s="116">
        <f t="shared" si="50"/>
        <v>-350.46</v>
      </c>
      <c r="N673" s="117">
        <f t="shared" si="51"/>
        <v>-0.5</v>
      </c>
      <c r="O673" s="118"/>
    </row>
    <row r="674" s="105" customFormat="1" ht="16.5" customHeight="1" spans="1:15">
      <c r="A674" s="108">
        <f>'[5]存货（  ）抽查盘点表'!A715</f>
        <v>710</v>
      </c>
      <c r="B674" s="109" t="str">
        <f>'[5]存货（  ）抽查盘点表'!B715</f>
        <v>1015020010</v>
      </c>
      <c r="C674" s="108" t="str">
        <f>'[5]存货（  ）抽查盘点表'!D715</f>
        <v>交换机</v>
      </c>
      <c r="D674" s="110" t="str">
        <f>'[5]存货（  ）抽查盘点表'!E715</f>
        <v>8口</v>
      </c>
      <c r="E674" s="108"/>
      <c r="F674" s="108" t="str">
        <f>'[5]存货（  ）抽查盘点表'!G715</f>
        <v>台</v>
      </c>
      <c r="G674" s="111">
        <f>'[5]存货（  ）抽查盘点表'!I715</f>
        <v>2</v>
      </c>
      <c r="H674" s="111">
        <f t="shared" si="48"/>
        <v>60</v>
      </c>
      <c r="I674" s="111">
        <f>'[5]存货（  ）抽查盘点表'!J715</f>
        <v>120</v>
      </c>
      <c r="J674" s="115">
        <f>'[5]存货（  ）抽查盘点表'!O715</f>
        <v>2</v>
      </c>
      <c r="K674" s="111">
        <f t="shared" si="49"/>
        <v>30</v>
      </c>
      <c r="L674" s="115">
        <f>'[5]存货（  ）抽查盘点表'!Z715</f>
        <v>60</v>
      </c>
      <c r="M674" s="116">
        <f t="shared" si="50"/>
        <v>-60</v>
      </c>
      <c r="N674" s="117">
        <f t="shared" si="51"/>
        <v>-0.5</v>
      </c>
      <c r="O674" s="118"/>
    </row>
    <row r="675" s="105" customFormat="1" ht="16.5" customHeight="1" spans="1:15">
      <c r="A675" s="108">
        <f>'[5]存货（  ）抽查盘点表'!A716</f>
        <v>711</v>
      </c>
      <c r="B675" s="109" t="str">
        <f>'[5]存货（  ）抽查盘点表'!B716</f>
        <v>1015030008</v>
      </c>
      <c r="C675" s="108" t="str">
        <f>'[5]存货（  ）抽查盘点表'!D716</f>
        <v>多媒体信息箱</v>
      </c>
      <c r="D675" s="110"/>
      <c r="E675" s="108"/>
      <c r="F675" s="108" t="str">
        <f>'[5]存货（  ）抽查盘点表'!G716</f>
        <v>个</v>
      </c>
      <c r="G675" s="111">
        <f>'[5]存货（  ）抽查盘点表'!I716</f>
        <v>5</v>
      </c>
      <c r="H675" s="111">
        <f t="shared" si="48"/>
        <v>107.574</v>
      </c>
      <c r="I675" s="111">
        <f>'[5]存货（  ）抽查盘点表'!J716</f>
        <v>537.87</v>
      </c>
      <c r="J675" s="115">
        <f>'[5]存货（  ）抽查盘点表'!O716</f>
        <v>5</v>
      </c>
      <c r="K675" s="111">
        <f t="shared" si="49"/>
        <v>53.787</v>
      </c>
      <c r="L675" s="115">
        <f>'[5]存货（  ）抽查盘点表'!Z716</f>
        <v>268.935</v>
      </c>
      <c r="M675" s="116">
        <f t="shared" si="50"/>
        <v>-268.935</v>
      </c>
      <c r="N675" s="117">
        <f t="shared" si="51"/>
        <v>-0.5</v>
      </c>
      <c r="O675" s="118"/>
    </row>
    <row r="676" s="105" customFormat="1" ht="16.5" customHeight="1" spans="1:15">
      <c r="A676" s="108">
        <f>'[5]存货（  ）抽查盘点表'!A717</f>
        <v>712</v>
      </c>
      <c r="B676" s="109" t="str">
        <f>'[5]存货（  ）抽查盘点表'!B717</f>
        <v>10260012</v>
      </c>
      <c r="C676" s="108" t="str">
        <f>'[5]存货（  ）抽查盘点表'!D717</f>
        <v>扎带</v>
      </c>
      <c r="D676" s="110" t="str">
        <f>'[5]存货（  ）抽查盘点表'!E717</f>
        <v>4*300</v>
      </c>
      <c r="E676" s="108"/>
      <c r="F676" s="108" t="str">
        <f>'[5]存货（  ）抽查盘点表'!G717</f>
        <v>袋</v>
      </c>
      <c r="G676" s="111">
        <f>'[5]存货（  ）抽查盘点表'!I717</f>
        <v>1</v>
      </c>
      <c r="H676" s="111">
        <f t="shared" si="48"/>
        <v>30.7</v>
      </c>
      <c r="I676" s="111">
        <f>'[5]存货（  ）抽查盘点表'!J717</f>
        <v>30.7</v>
      </c>
      <c r="J676" s="115">
        <f>'[5]存货（  ）抽查盘点表'!O717</f>
        <v>1</v>
      </c>
      <c r="K676" s="111">
        <f t="shared" si="49"/>
        <v>15.35</v>
      </c>
      <c r="L676" s="115">
        <f>'[5]存货（  ）抽查盘点表'!Z717</f>
        <v>15.35</v>
      </c>
      <c r="M676" s="116">
        <f t="shared" si="50"/>
        <v>-15.35</v>
      </c>
      <c r="N676" s="117">
        <f t="shared" si="51"/>
        <v>-0.5</v>
      </c>
      <c r="O676" s="118"/>
    </row>
    <row r="677" s="105" customFormat="1" ht="16.5" customHeight="1" spans="1:15">
      <c r="A677" s="108">
        <f>'[5]存货（  ）抽查盘点表'!A718</f>
        <v>713</v>
      </c>
      <c r="B677" s="109" t="str">
        <f>'[5]存货（  ）抽查盘点表'!B718</f>
        <v>10280031</v>
      </c>
      <c r="C677" s="108" t="str">
        <f>'[5]存货（  ）抽查盘点表'!D718</f>
        <v>360度全方位感应器</v>
      </c>
      <c r="D677" s="110" t="str">
        <f>'[5]存货（  ）抽查盘点表'!E718</f>
        <v>澳标</v>
      </c>
      <c r="E677" s="108"/>
      <c r="F677" s="108" t="str">
        <f>'[5]存货（  ）抽查盘点表'!G718</f>
        <v>个</v>
      </c>
      <c r="G677" s="111">
        <f>'[5]存货（  ）抽查盘点表'!I718</f>
        <v>37</v>
      </c>
      <c r="H677" s="111">
        <f t="shared" si="48"/>
        <v>102.09</v>
      </c>
      <c r="I677" s="111">
        <f>'[5]存货（  ）抽查盘点表'!J718</f>
        <v>3777.33</v>
      </c>
      <c r="J677" s="115">
        <f>'[5]存货（  ）抽查盘点表'!O718</f>
        <v>37</v>
      </c>
      <c r="K677" s="111">
        <f t="shared" si="49"/>
        <v>51.045</v>
      </c>
      <c r="L677" s="115">
        <f>'[5]存货（  ）抽查盘点表'!Z718</f>
        <v>1888.665</v>
      </c>
      <c r="M677" s="116">
        <f t="shared" si="50"/>
        <v>-1888.665</v>
      </c>
      <c r="N677" s="117">
        <f t="shared" si="51"/>
        <v>-0.5</v>
      </c>
      <c r="O677" s="118"/>
    </row>
    <row r="678" s="105" customFormat="1" ht="16.5" customHeight="1" spans="1:15">
      <c r="A678" s="108">
        <f>'[5]存货（  ）抽查盘点表'!A719</f>
        <v>714</v>
      </c>
      <c r="B678" s="109" t="str">
        <f>'[5]存货（  ）抽查盘点表'!B719</f>
        <v>10280032</v>
      </c>
      <c r="C678" s="108" t="str">
        <f>'[5]存货（  ）抽查盘点表'!D719</f>
        <v>互联烟雾探测器</v>
      </c>
      <c r="D678" s="110" t="str">
        <f>'[5]存货（  ）抽查盘点表'!E719</f>
        <v>澳标</v>
      </c>
      <c r="E678" s="108"/>
      <c r="F678" s="108" t="str">
        <f>'[5]存货（  ）抽查盘点表'!G719</f>
        <v>个</v>
      </c>
      <c r="G678" s="111">
        <f>'[5]存货（  ）抽查盘点表'!I719</f>
        <v>31</v>
      </c>
      <c r="H678" s="111">
        <f t="shared" si="48"/>
        <v>108.798064516129</v>
      </c>
      <c r="I678" s="111">
        <f>'[5]存货（  ）抽查盘点表'!J719</f>
        <v>3372.74</v>
      </c>
      <c r="J678" s="115">
        <f>'[5]存货（  ）抽查盘点表'!O719</f>
        <v>31</v>
      </c>
      <c r="K678" s="111">
        <f t="shared" si="49"/>
        <v>54.3990325</v>
      </c>
      <c r="L678" s="115">
        <f>'[5]存货（  ）抽查盘点表'!Z719</f>
        <v>1686.3700075</v>
      </c>
      <c r="M678" s="116">
        <f t="shared" si="50"/>
        <v>-1686.3699925</v>
      </c>
      <c r="N678" s="117">
        <f t="shared" si="51"/>
        <v>-0.499999997776289</v>
      </c>
      <c r="O678" s="118"/>
    </row>
    <row r="679" s="105" customFormat="1" ht="16.5" customHeight="1" spans="1:15">
      <c r="A679" s="108">
        <f>'[5]存货（  ）抽查盘点表'!A720</f>
        <v>715</v>
      </c>
      <c r="B679" s="109" t="str">
        <f>'[5]存货（  ）抽查盘点表'!B720</f>
        <v>10300005</v>
      </c>
      <c r="C679" s="108" t="str">
        <f>'[5]存货（  ）抽查盘点表'!D720</f>
        <v>储水式电热水器</v>
      </c>
      <c r="D679" s="110" t="str">
        <f>'[5]存货（  ）抽查盘点表'!E720</f>
        <v>樱花牌；40L</v>
      </c>
      <c r="E679" s="108"/>
      <c r="F679" s="108" t="str">
        <f>'[5]存货（  ）抽查盘点表'!G720</f>
        <v>个</v>
      </c>
      <c r="G679" s="111">
        <f>'[5]存货（  ）抽查盘点表'!I720</f>
        <v>1</v>
      </c>
      <c r="H679" s="111">
        <f t="shared" si="48"/>
        <v>383</v>
      </c>
      <c r="I679" s="111">
        <f>'[5]存货（  ）抽查盘点表'!J720</f>
        <v>383</v>
      </c>
      <c r="J679" s="115">
        <f>'[5]存货（  ）抽查盘点表'!O720</f>
        <v>1</v>
      </c>
      <c r="K679" s="111">
        <f t="shared" si="49"/>
        <v>191.5</v>
      </c>
      <c r="L679" s="115">
        <f>'[5]存货（  ）抽查盘点表'!Z720</f>
        <v>191.5</v>
      </c>
      <c r="M679" s="116">
        <f t="shared" si="50"/>
        <v>-191.5</v>
      </c>
      <c r="N679" s="117">
        <f t="shared" si="51"/>
        <v>-0.5</v>
      </c>
      <c r="O679" s="118"/>
    </row>
    <row r="680" s="105" customFormat="1" ht="16.5" customHeight="1" spans="1:15">
      <c r="A680" s="108">
        <f>'[5]存货（  ）抽查盘点表'!A721</f>
        <v>716</v>
      </c>
      <c r="B680" s="109" t="str">
        <f>'[5]存货（  ）抽查盘点表'!B721</f>
        <v>10300006</v>
      </c>
      <c r="C680" s="108" t="str">
        <f>'[5]存货（  ）抽查盘点表'!D721</f>
        <v>抽油烟机</v>
      </c>
      <c r="D680" s="110" t="str">
        <f>'[5]存货（  ）抽查盘点表'!E721</f>
        <v>樱花牌；CXW-228</v>
      </c>
      <c r="E680" s="108"/>
      <c r="F680" s="108" t="str">
        <f>'[5]存货（  ）抽查盘点表'!G721</f>
        <v>个</v>
      </c>
      <c r="G680" s="111">
        <f>'[5]存货（  ）抽查盘点表'!I721</f>
        <v>4</v>
      </c>
      <c r="H680" s="111">
        <f t="shared" si="48"/>
        <v>491.2175</v>
      </c>
      <c r="I680" s="111">
        <f>'[5]存货（  ）抽查盘点表'!J721</f>
        <v>1964.87</v>
      </c>
      <c r="J680" s="115">
        <f>'[5]存货（  ）抽查盘点表'!O721</f>
        <v>0</v>
      </c>
      <c r="K680" s="111">
        <f t="shared" si="49"/>
        <v>0</v>
      </c>
      <c r="L680" s="115">
        <f>'[5]存货（  ）抽查盘点表'!Z721</f>
        <v>0</v>
      </c>
      <c r="M680" s="116">
        <f t="shared" si="50"/>
        <v>-1964.87</v>
      </c>
      <c r="N680" s="117">
        <f t="shared" si="51"/>
        <v>-1</v>
      </c>
      <c r="O680" s="118"/>
    </row>
    <row r="681" s="105" customFormat="1" ht="16.5" customHeight="1" spans="1:15">
      <c r="A681" s="108">
        <f>'[5]存货（  ）抽查盘点表'!A722</f>
        <v>717</v>
      </c>
      <c r="B681" s="109" t="str">
        <f>'[5]存货（  ）抽查盘点表'!B722</f>
        <v>10360005</v>
      </c>
      <c r="C681" s="108" t="str">
        <f>'[5]存货（  ）抽查盘点表'!D722</f>
        <v>小太阳取暖器</v>
      </c>
      <c r="D681" s="110"/>
      <c r="E681" s="108"/>
      <c r="F681" s="108" t="str">
        <f>'[5]存货（  ）抽查盘点表'!G722</f>
        <v>件</v>
      </c>
      <c r="G681" s="111">
        <f>'[5]存货（  ）抽查盘点表'!I722</f>
        <v>2</v>
      </c>
      <c r="H681" s="111">
        <f t="shared" si="48"/>
        <v>175.22</v>
      </c>
      <c r="I681" s="111">
        <f>'[5]存货（  ）抽查盘点表'!J722</f>
        <v>350.44</v>
      </c>
      <c r="J681" s="115">
        <f>'[5]存货（  ）抽查盘点表'!O722</f>
        <v>2</v>
      </c>
      <c r="K681" s="111">
        <f t="shared" si="49"/>
        <v>87.61</v>
      </c>
      <c r="L681" s="115">
        <f>'[5]存货（  ）抽查盘点表'!Z722</f>
        <v>175.22</v>
      </c>
      <c r="M681" s="116">
        <f t="shared" si="50"/>
        <v>-175.22</v>
      </c>
      <c r="N681" s="117">
        <f t="shared" si="51"/>
        <v>-0.5</v>
      </c>
      <c r="O681" s="118"/>
    </row>
    <row r="682" s="105" customFormat="1" ht="16.5" customHeight="1" spans="1:15">
      <c r="A682" s="108">
        <f>'[5]存货（  ）抽查盘点表'!A723</f>
        <v>718</v>
      </c>
      <c r="B682" s="109" t="str">
        <f>'[5]存货（  ）抽查盘点表'!B723</f>
        <v>10370003</v>
      </c>
      <c r="C682" s="108" t="str">
        <f>'[5]存货（  ）抽查盘点表'!D723</f>
        <v>接地线</v>
      </c>
      <c r="D682" s="110"/>
      <c r="E682" s="108"/>
      <c r="F682" s="108" t="str">
        <f>'[5]存货（  ）抽查盘点表'!G723</f>
        <v>米</v>
      </c>
      <c r="G682" s="111">
        <f>'[5]存货（  ）抽查盘点表'!I723</f>
        <v>1</v>
      </c>
      <c r="H682" s="111">
        <f t="shared" si="48"/>
        <v>598.23</v>
      </c>
      <c r="I682" s="111">
        <f>'[5]存货（  ）抽查盘点表'!J723</f>
        <v>598.23</v>
      </c>
      <c r="J682" s="115">
        <f>'[5]存货（  ）抽查盘点表'!O723</f>
        <v>1</v>
      </c>
      <c r="K682" s="111">
        <f t="shared" si="49"/>
        <v>299.115</v>
      </c>
      <c r="L682" s="115">
        <f>'[5]存货（  ）抽查盘点表'!Z723</f>
        <v>299.115</v>
      </c>
      <c r="M682" s="116">
        <f t="shared" si="50"/>
        <v>-299.115</v>
      </c>
      <c r="N682" s="117">
        <f t="shared" si="51"/>
        <v>-0.5</v>
      </c>
      <c r="O682" s="118"/>
    </row>
    <row r="683" s="105" customFormat="1" ht="16.5" customHeight="1" spans="1:15">
      <c r="A683" s="108">
        <f>'[5]存货（  ）抽查盘点表'!A724</f>
        <v>719</v>
      </c>
      <c r="B683" s="109" t="str">
        <f>'[5]存货（  ）抽查盘点表'!B724</f>
        <v>10370005</v>
      </c>
      <c r="C683" s="108" t="str">
        <f>'[5]存货（  ）抽查盘点表'!D724</f>
        <v>拉线柱</v>
      </c>
      <c r="D683" s="110"/>
      <c r="E683" s="108"/>
      <c r="F683" s="108" t="str">
        <f>'[5]存货（  ）抽查盘点表'!G724</f>
        <v>件</v>
      </c>
      <c r="G683" s="111">
        <f>'[5]存货（  ）抽查盘点表'!I724</f>
        <v>1</v>
      </c>
      <c r="H683" s="111">
        <f t="shared" si="48"/>
        <v>10.49</v>
      </c>
      <c r="I683" s="111">
        <f>'[5]存货（  ）抽查盘点表'!J724</f>
        <v>10.49</v>
      </c>
      <c r="J683" s="115">
        <f>'[5]存货（  ）抽查盘点表'!O724</f>
        <v>1</v>
      </c>
      <c r="K683" s="111">
        <f t="shared" si="49"/>
        <v>5.245</v>
      </c>
      <c r="L683" s="115">
        <f>'[5]存货（  ）抽查盘点表'!Z724</f>
        <v>5.245</v>
      </c>
      <c r="M683" s="116">
        <f t="shared" si="50"/>
        <v>-5.245</v>
      </c>
      <c r="N683" s="117">
        <f t="shared" si="51"/>
        <v>-0.5</v>
      </c>
      <c r="O683" s="118"/>
    </row>
    <row r="684" s="105" customFormat="1" ht="16.5" customHeight="1" spans="1:15">
      <c r="A684" s="108">
        <f>'[5]存货（  ）抽查盘点表'!A725</f>
        <v>720</v>
      </c>
      <c r="B684" s="109" t="str">
        <f>'[5]存货（  ）抽查盘点表'!B725</f>
        <v>10370006</v>
      </c>
      <c r="C684" s="108" t="str">
        <f>'[5]存货（  ）抽查盘点表'!D725</f>
        <v>焊机地线夹</v>
      </c>
      <c r="D684" s="110" t="str">
        <f>'[5]存货（  ）抽查盘点表'!E725</f>
        <v>500A</v>
      </c>
      <c r="E684" s="108"/>
      <c r="F684" s="108" t="str">
        <f>'[5]存货（  ）抽查盘点表'!G725</f>
        <v>个</v>
      </c>
      <c r="G684" s="111">
        <f>'[5]存货（  ）抽查盘点表'!I725</f>
        <v>5</v>
      </c>
      <c r="H684" s="111">
        <f t="shared" si="48"/>
        <v>28.374</v>
      </c>
      <c r="I684" s="111">
        <f>'[5]存货（  ）抽查盘点表'!J725</f>
        <v>141.87</v>
      </c>
      <c r="J684" s="115">
        <f>'[5]存货（  ）抽查盘点表'!O725</f>
        <v>5</v>
      </c>
      <c r="K684" s="111">
        <f t="shared" si="49"/>
        <v>14.187</v>
      </c>
      <c r="L684" s="115">
        <f>'[5]存货（  ）抽查盘点表'!Z725</f>
        <v>70.935</v>
      </c>
      <c r="M684" s="116">
        <f t="shared" si="50"/>
        <v>-70.935</v>
      </c>
      <c r="N684" s="117">
        <f t="shared" si="51"/>
        <v>-0.5</v>
      </c>
      <c r="O684" s="118"/>
    </row>
    <row r="685" s="105" customFormat="1" ht="16.5" customHeight="1" spans="1:15">
      <c r="A685" s="108">
        <f>'[5]存货（  ）抽查盘点表'!A726</f>
        <v>721</v>
      </c>
      <c r="B685" s="109" t="str">
        <f>'[5]存货（  ）抽查盘点表'!B726</f>
        <v>10390020</v>
      </c>
      <c r="C685" s="108" t="str">
        <f>'[5]存货（  ）抽查盘点表'!D726</f>
        <v>LED电源适配器</v>
      </c>
      <c r="D685" s="110"/>
      <c r="E685" s="108"/>
      <c r="F685" s="108" t="str">
        <f>'[5]存货（  ）抽查盘点表'!G726</f>
        <v>件</v>
      </c>
      <c r="G685" s="111">
        <f>'[5]存货（  ）抽查盘点表'!I726</f>
        <v>10</v>
      </c>
      <c r="H685" s="111">
        <f t="shared" si="48"/>
        <v>137.39</v>
      </c>
      <c r="I685" s="111">
        <f>'[5]存货（  ）抽查盘点表'!J726</f>
        <v>1373.9</v>
      </c>
      <c r="J685" s="115">
        <f>'[5]存货（  ）抽查盘点表'!O726</f>
        <v>10</v>
      </c>
      <c r="K685" s="111">
        <f t="shared" si="49"/>
        <v>68.695</v>
      </c>
      <c r="L685" s="115">
        <f>'[5]存货（  ）抽查盘点表'!Z726</f>
        <v>686.95</v>
      </c>
      <c r="M685" s="116">
        <f t="shared" si="50"/>
        <v>-686.95</v>
      </c>
      <c r="N685" s="117">
        <f t="shared" si="51"/>
        <v>-0.5</v>
      </c>
      <c r="O685" s="118"/>
    </row>
    <row r="686" s="105" customFormat="1" ht="16.5" customHeight="1" spans="1:15">
      <c r="A686" s="108">
        <f>'[5]存货（  ）抽查盘点表'!A727</f>
        <v>722</v>
      </c>
      <c r="B686" s="109" t="str">
        <f>'[5]存货（  ）抽查盘点表'!B727</f>
        <v>10420018</v>
      </c>
      <c r="C686" s="108" t="str">
        <f>'[5]存货（  ）抽查盘点表'!D727</f>
        <v>配电箱</v>
      </c>
      <c r="D686" s="110" t="str">
        <f>'[5]存货（  ）抽查盘点表'!E727</f>
        <v>PZ30-15</v>
      </c>
      <c r="E686" s="108"/>
      <c r="F686" s="108" t="str">
        <f>'[5]存货（  ）抽查盘点表'!G727</f>
        <v>个</v>
      </c>
      <c r="G686" s="111">
        <f>'[5]存货（  ）抽查盘点表'!I727</f>
        <v>2</v>
      </c>
      <c r="H686" s="111">
        <f t="shared" si="48"/>
        <v>65.42</v>
      </c>
      <c r="I686" s="111">
        <f>'[5]存货（  ）抽查盘点表'!J727</f>
        <v>130.84</v>
      </c>
      <c r="J686" s="115">
        <f>'[5]存货（  ）抽查盘点表'!O727</f>
        <v>2</v>
      </c>
      <c r="K686" s="111">
        <f t="shared" si="49"/>
        <v>32.71</v>
      </c>
      <c r="L686" s="115">
        <f>'[5]存货（  ）抽查盘点表'!Z727</f>
        <v>65.42</v>
      </c>
      <c r="M686" s="116">
        <f t="shared" si="50"/>
        <v>-65.42</v>
      </c>
      <c r="N686" s="117">
        <f t="shared" si="51"/>
        <v>-0.5</v>
      </c>
      <c r="O686" s="118"/>
    </row>
    <row r="687" s="105" customFormat="1" ht="16.5" customHeight="1" spans="1:15">
      <c r="A687" s="108">
        <f>'[5]存货（  ）抽查盘点表'!A728</f>
        <v>723</v>
      </c>
      <c r="B687" s="109" t="str">
        <f>'[5]存货（  ）抽查盘点表'!B728</f>
        <v>10420019</v>
      </c>
      <c r="C687" s="108" t="str">
        <f>'[5]存货（  ）抽查盘点表'!D728</f>
        <v>配电箱</v>
      </c>
      <c r="D687" s="110" t="str">
        <f>'[5]存货（  ）抽查盘点表'!E728</f>
        <v>澳标</v>
      </c>
      <c r="E687" s="108"/>
      <c r="F687" s="108" t="str">
        <f>'[5]存货（  ）抽查盘点表'!G728</f>
        <v>个</v>
      </c>
      <c r="G687" s="111">
        <f>'[5]存货（  ）抽查盘点表'!I728</f>
        <v>7</v>
      </c>
      <c r="H687" s="111">
        <f t="shared" si="48"/>
        <v>116.844285714286</v>
      </c>
      <c r="I687" s="111">
        <f>'[5]存货（  ）抽查盘点表'!J728</f>
        <v>817.91</v>
      </c>
      <c r="J687" s="115">
        <f>'[5]存货（  ）抽查盘点表'!O728</f>
        <v>7</v>
      </c>
      <c r="K687" s="111">
        <f t="shared" si="49"/>
        <v>58.422143</v>
      </c>
      <c r="L687" s="115">
        <f>'[5]存货（  ）抽查盘点表'!Z728</f>
        <v>408.955001</v>
      </c>
      <c r="M687" s="116">
        <f t="shared" si="50"/>
        <v>-408.954999</v>
      </c>
      <c r="N687" s="117">
        <f t="shared" si="51"/>
        <v>-0.499999998777372</v>
      </c>
      <c r="O687" s="118"/>
    </row>
    <row r="688" s="105" customFormat="1" ht="16.5" customHeight="1" spans="1:15">
      <c r="A688" s="108">
        <f>'[5]存货（  ）抽查盘点表'!A729</f>
        <v>724</v>
      </c>
      <c r="B688" s="109" t="str">
        <f>'[5]存货（  ）抽查盘点表'!B729</f>
        <v>10420063</v>
      </c>
      <c r="C688" s="108" t="str">
        <f>'[5]存货（  ）抽查盘点表'!D729</f>
        <v>配电箱挡板</v>
      </c>
      <c r="D688" s="110"/>
      <c r="E688" s="108"/>
      <c r="F688" s="108" t="str">
        <f>'[5]存货（  ）抽查盘点表'!G729</f>
        <v>件</v>
      </c>
      <c r="G688" s="111">
        <f>'[5]存货（  ）抽查盘点表'!I729</f>
        <v>126</v>
      </c>
      <c r="H688" s="111">
        <f t="shared" si="48"/>
        <v>2.15507936507937</v>
      </c>
      <c r="I688" s="111">
        <f>'[5]存货（  ）抽查盘点表'!J729</f>
        <v>271.54</v>
      </c>
      <c r="J688" s="115">
        <f>'[5]存货（  ）抽查盘点表'!O729</f>
        <v>126</v>
      </c>
      <c r="K688" s="111">
        <f t="shared" si="49"/>
        <v>1.0775395</v>
      </c>
      <c r="L688" s="115">
        <f>'[5]存货（  ）抽查盘点表'!Z729</f>
        <v>135.769977</v>
      </c>
      <c r="M688" s="116">
        <f t="shared" si="50"/>
        <v>-135.770023</v>
      </c>
      <c r="N688" s="117">
        <f t="shared" si="51"/>
        <v>-0.50000008470207</v>
      </c>
      <c r="O688" s="118"/>
    </row>
    <row r="689" s="105" customFormat="1" ht="16.5" customHeight="1" spans="1:15">
      <c r="A689" s="108">
        <f>'[5]存货（  ）抽查盘点表'!A730</f>
        <v>725</v>
      </c>
      <c r="B689" s="109" t="str">
        <f>'[5]存货（  ）抽查盘点表'!B730</f>
        <v>10430032</v>
      </c>
      <c r="C689" s="108" t="str">
        <f>'[5]存货（  ）抽查盘点表'!D730</f>
        <v>继电器</v>
      </c>
      <c r="D689" s="110" t="str">
        <f>'[5]存货（  ）抽查盘点表'!E730</f>
        <v>MY4NJ</v>
      </c>
      <c r="E689" s="108"/>
      <c r="F689" s="108" t="str">
        <f>'[5]存货（  ）抽查盘点表'!G730</f>
        <v>个</v>
      </c>
      <c r="G689" s="111">
        <f>'[5]存货（  ）抽查盘点表'!I730</f>
        <v>15</v>
      </c>
      <c r="H689" s="111">
        <f t="shared" si="48"/>
        <v>14.7613333333333</v>
      </c>
      <c r="I689" s="111">
        <f>'[5]存货（  ）抽查盘点表'!J730</f>
        <v>221.42</v>
      </c>
      <c r="J689" s="115">
        <f>'[5]存货（  ）抽查盘点表'!O730</f>
        <v>15</v>
      </c>
      <c r="K689" s="111">
        <f t="shared" si="49"/>
        <v>7.3806665</v>
      </c>
      <c r="L689" s="115">
        <f>'[5]存货（  ）抽查盘点表'!Z730</f>
        <v>110.7099975</v>
      </c>
      <c r="M689" s="116">
        <f t="shared" si="50"/>
        <v>-110.7100025</v>
      </c>
      <c r="N689" s="117">
        <f t="shared" si="51"/>
        <v>-0.50000001129076</v>
      </c>
      <c r="O689" s="118"/>
    </row>
    <row r="690" s="105" customFormat="1" ht="16.5" customHeight="1" spans="1:15">
      <c r="A690" s="108">
        <f>'[5]存货（  ）抽查盘点表'!A731</f>
        <v>726</v>
      </c>
      <c r="B690" s="109" t="str">
        <f>'[5]存货（  ）抽查盘点表'!B731</f>
        <v>10440006</v>
      </c>
      <c r="C690" s="108" t="str">
        <f>'[5]存货（  ）抽查盘点表'!D731</f>
        <v>锂电池</v>
      </c>
      <c r="D690" s="110"/>
      <c r="E690" s="108"/>
      <c r="F690" s="108" t="str">
        <f>'[5]存货（  ）抽查盘点表'!G731</f>
        <v>件</v>
      </c>
      <c r="G690" s="111">
        <f>'[5]存货（  ）抽查盘点表'!I731</f>
        <v>4</v>
      </c>
      <c r="H690" s="111">
        <f t="shared" si="48"/>
        <v>20.69</v>
      </c>
      <c r="I690" s="111">
        <f>'[5]存货（  ）抽查盘点表'!J731</f>
        <v>82.76</v>
      </c>
      <c r="J690" s="115">
        <f>'[5]存货（  ）抽查盘点表'!O731</f>
        <v>4</v>
      </c>
      <c r="K690" s="111">
        <f t="shared" si="49"/>
        <v>10.345</v>
      </c>
      <c r="L690" s="115">
        <f>'[5]存货（  ）抽查盘点表'!Z731</f>
        <v>41.38</v>
      </c>
      <c r="M690" s="116">
        <f t="shared" si="50"/>
        <v>-41.38</v>
      </c>
      <c r="N690" s="117">
        <f t="shared" si="51"/>
        <v>-0.5</v>
      </c>
      <c r="O690" s="118"/>
    </row>
    <row r="691" s="105" customFormat="1" ht="16.5" customHeight="1" spans="1:15">
      <c r="A691" s="108">
        <f>'[5]存货（  ）抽查盘点表'!A732</f>
        <v>727</v>
      </c>
      <c r="B691" s="109" t="str">
        <f>'[5]存货（  ）抽查盘点表'!B732</f>
        <v>10440009</v>
      </c>
      <c r="C691" s="108" t="str">
        <f>'[5]存货（  ）抽查盘点表'!D732</f>
        <v>叠层电池</v>
      </c>
      <c r="D691" s="110" t="str">
        <f>'[5]存货（  ）抽查盘点表'!E732</f>
        <v>9V</v>
      </c>
      <c r="E691" s="108"/>
      <c r="F691" s="108" t="str">
        <f>'[5]存货（  ）抽查盘点表'!G732</f>
        <v>个</v>
      </c>
      <c r="G691" s="111">
        <f>'[5]存货（  ）抽查盘点表'!I732</f>
        <v>8</v>
      </c>
      <c r="H691" s="111">
        <f t="shared" si="48"/>
        <v>4.425</v>
      </c>
      <c r="I691" s="111">
        <f>'[5]存货（  ）抽查盘点表'!J732</f>
        <v>35.4</v>
      </c>
      <c r="J691" s="115">
        <f>'[5]存货（  ）抽查盘点表'!O732</f>
        <v>8</v>
      </c>
      <c r="K691" s="111">
        <f t="shared" si="49"/>
        <v>2.2125</v>
      </c>
      <c r="L691" s="115">
        <f>'[5]存货（  ）抽查盘点表'!Z732</f>
        <v>17.7</v>
      </c>
      <c r="M691" s="116">
        <f t="shared" si="50"/>
        <v>-17.7</v>
      </c>
      <c r="N691" s="117">
        <f t="shared" si="51"/>
        <v>-0.5</v>
      </c>
      <c r="O691" s="118"/>
    </row>
    <row r="692" s="105" customFormat="1" ht="16.5" customHeight="1" spans="1:15">
      <c r="A692" s="108">
        <f>'[5]存货（  ）抽查盘点表'!A733</f>
        <v>728</v>
      </c>
      <c r="B692" s="109" t="str">
        <f>'[5]存货（  ）抽查盘点表'!B733</f>
        <v>10450037</v>
      </c>
      <c r="C692" s="108" t="str">
        <f>'[5]存货（  ）抽查盘点表'!D733</f>
        <v>电话线</v>
      </c>
      <c r="D692" s="110"/>
      <c r="E692" s="108"/>
      <c r="F692" s="108" t="str">
        <f>'[5]存货（  ）抽查盘点表'!G733</f>
        <v>米</v>
      </c>
      <c r="G692" s="111">
        <f>'[5]存货（  ）抽查盘点表'!I733</f>
        <v>7</v>
      </c>
      <c r="H692" s="111">
        <f t="shared" si="48"/>
        <v>0.632857142857143</v>
      </c>
      <c r="I692" s="111">
        <f>'[5]存货（  ）抽查盘点表'!J733</f>
        <v>4.43</v>
      </c>
      <c r="J692" s="115">
        <f>'[5]存货（  ）抽查盘点表'!O733</f>
        <v>0</v>
      </c>
      <c r="K692" s="111">
        <f t="shared" si="49"/>
        <v>0</v>
      </c>
      <c r="L692" s="115">
        <f>'[5]存货（  ）抽查盘点表'!Z733</f>
        <v>0</v>
      </c>
      <c r="M692" s="116">
        <f t="shared" si="50"/>
        <v>-4.43</v>
      </c>
      <c r="N692" s="117">
        <f t="shared" si="51"/>
        <v>-1</v>
      </c>
      <c r="O692" s="118"/>
    </row>
    <row r="693" s="105" customFormat="1" ht="16.5" customHeight="1" spans="1:15">
      <c r="A693" s="108">
        <f>'[5]存货（  ）抽查盘点表'!A734</f>
        <v>729</v>
      </c>
      <c r="B693" s="109" t="str">
        <f>'[5]存货（  ）抽查盘点表'!B734</f>
        <v>10450039</v>
      </c>
      <c r="C693" s="108" t="str">
        <f>'[5]存货（  ）抽查盘点表'!D734</f>
        <v>二氧化碳分配器</v>
      </c>
      <c r="D693" s="110"/>
      <c r="E693" s="108"/>
      <c r="F693" s="108" t="str">
        <f>'[5]存货（  ）抽查盘点表'!G734</f>
        <v>件</v>
      </c>
      <c r="G693" s="111">
        <f>'[5]存货（  ）抽查盘点表'!I734</f>
        <v>17</v>
      </c>
      <c r="H693" s="111">
        <f t="shared" si="48"/>
        <v>1.08588235294118</v>
      </c>
      <c r="I693" s="111">
        <f>'[5]存货（  ）抽查盘点表'!J734</f>
        <v>18.46</v>
      </c>
      <c r="J693" s="115">
        <f>'[5]存货（  ）抽查盘点表'!O734</f>
        <v>17</v>
      </c>
      <c r="K693" s="111">
        <f t="shared" si="49"/>
        <v>0.542941</v>
      </c>
      <c r="L693" s="115">
        <f>'[5]存货（  ）抽查盘点表'!Z734</f>
        <v>9.229997</v>
      </c>
      <c r="M693" s="116">
        <f t="shared" si="50"/>
        <v>-9.230003</v>
      </c>
      <c r="N693" s="117">
        <f t="shared" si="51"/>
        <v>-0.500000162513543</v>
      </c>
      <c r="O693" s="118"/>
    </row>
    <row r="694" s="105" customFormat="1" ht="16.5" customHeight="1" spans="1:15">
      <c r="A694" s="108">
        <f>'[5]存货（  ）抽查盘点表'!A735</f>
        <v>730</v>
      </c>
      <c r="B694" s="109" t="str">
        <f>'[5]存货（  ）抽查盘点表'!B735</f>
        <v>10450043</v>
      </c>
      <c r="C694" s="108" t="str">
        <f>'[5]存货（  ）抽查盘点表'!D735</f>
        <v>万用表</v>
      </c>
      <c r="D694" s="110"/>
      <c r="E694" s="108"/>
      <c r="F694" s="108" t="str">
        <f>'[5]存货（  ）抽查盘点表'!G735</f>
        <v>件</v>
      </c>
      <c r="G694" s="111">
        <f>'[5]存货（  ）抽查盘点表'!I735</f>
        <v>0</v>
      </c>
      <c r="H694" s="111">
        <f t="shared" si="48"/>
        <v>0</v>
      </c>
      <c r="I694" s="111">
        <f>'[5]存货（  ）抽查盘点表'!J735</f>
        <v>4.05</v>
      </c>
      <c r="J694" s="115">
        <f>'[5]存货（  ）抽查盘点表'!O735</f>
        <v>0</v>
      </c>
      <c r="K694" s="111">
        <f t="shared" si="49"/>
        <v>0</v>
      </c>
      <c r="L694" s="115">
        <f>'[5]存货（  ）抽查盘点表'!Z735</f>
        <v>0</v>
      </c>
      <c r="M694" s="116">
        <f t="shared" si="50"/>
        <v>-4.05</v>
      </c>
      <c r="N694" s="117">
        <f t="shared" si="51"/>
        <v>-1</v>
      </c>
      <c r="O694" s="118"/>
    </row>
    <row r="695" s="105" customFormat="1" ht="16.5" customHeight="1" spans="1:15">
      <c r="A695" s="108">
        <f>'[5]存货（  ）抽查盘点表'!A736</f>
        <v>731</v>
      </c>
      <c r="B695" s="109" t="str">
        <f>'[5]存货（  ）抽查盘点表'!B736</f>
        <v>10450047</v>
      </c>
      <c r="C695" s="108" t="str">
        <f>'[5]存货（  ）抽查盘点表'!D736</f>
        <v>导电杆</v>
      </c>
      <c r="D695" s="110"/>
      <c r="E695" s="108"/>
      <c r="F695" s="108" t="str">
        <f>'[5]存货（  ）抽查盘点表'!G736</f>
        <v>件</v>
      </c>
      <c r="G695" s="111">
        <f>'[5]存货（  ）抽查盘点表'!I736</f>
        <v>0</v>
      </c>
      <c r="H695" s="111">
        <f t="shared" si="48"/>
        <v>0</v>
      </c>
      <c r="I695" s="111">
        <f>'[5]存货（  ）抽查盘点表'!J736</f>
        <v>8.58</v>
      </c>
      <c r="J695" s="115">
        <f>'[5]存货（  ）抽查盘点表'!O736</f>
        <v>0</v>
      </c>
      <c r="K695" s="111">
        <f t="shared" si="49"/>
        <v>0</v>
      </c>
      <c r="L695" s="115">
        <f>'[5]存货（  ）抽查盘点表'!Z736</f>
        <v>0</v>
      </c>
      <c r="M695" s="116">
        <f t="shared" si="50"/>
        <v>-8.58</v>
      </c>
      <c r="N695" s="117">
        <f t="shared" si="51"/>
        <v>-1</v>
      </c>
      <c r="O695" s="118"/>
    </row>
    <row r="696" s="105" customFormat="1" ht="16.5" customHeight="1" spans="1:15">
      <c r="A696" s="108">
        <f>'[5]存货（  ）抽查盘点表'!A737</f>
        <v>732</v>
      </c>
      <c r="B696" s="109" t="str">
        <f>'[5]存货（  ）抽查盘点表'!B737</f>
        <v>10450083</v>
      </c>
      <c r="C696" s="108" t="str">
        <f>'[5]存货（  ）抽查盘点表'!D737</f>
        <v>接线端子</v>
      </c>
      <c r="D696" s="110"/>
      <c r="E696" s="108"/>
      <c r="F696" s="108" t="str">
        <f>'[5]存货（  ）抽查盘点表'!G737</f>
        <v>只</v>
      </c>
      <c r="G696" s="111">
        <f>'[5]存货（  ）抽查盘点表'!I737</f>
        <v>3141</v>
      </c>
      <c r="H696" s="111">
        <f t="shared" si="48"/>
        <v>0.274250238777459</v>
      </c>
      <c r="I696" s="111">
        <f>'[5]存货（  ）抽查盘点表'!J737</f>
        <v>861.42</v>
      </c>
      <c r="J696" s="115">
        <f>'[5]存货（  ）抽查盘点表'!O737</f>
        <v>622</v>
      </c>
      <c r="K696" s="111">
        <f t="shared" si="49"/>
        <v>0.137125</v>
      </c>
      <c r="L696" s="115">
        <f>'[5]存货（  ）抽查盘点表'!Z737</f>
        <v>85.29175</v>
      </c>
      <c r="M696" s="116">
        <f t="shared" si="50"/>
        <v>-776.12825</v>
      </c>
      <c r="N696" s="117">
        <f t="shared" si="51"/>
        <v>-0.900987033038471</v>
      </c>
      <c r="O696" s="118"/>
    </row>
    <row r="697" s="105" customFormat="1" ht="16.5" customHeight="1" spans="1:15">
      <c r="A697" s="108">
        <f>'[5]存货（  ）抽查盘点表'!A738</f>
        <v>733</v>
      </c>
      <c r="B697" s="109" t="str">
        <f>'[5]存货（  ）抽查盘点表'!B738</f>
        <v>10450226</v>
      </c>
      <c r="C697" s="108" t="str">
        <f>'[5]存货（  ）抽查盘点表'!D738</f>
        <v>保护器</v>
      </c>
      <c r="D697" s="110"/>
      <c r="E697" s="108"/>
      <c r="F697" s="108" t="str">
        <f>'[5]存货（  ）抽查盘点表'!G738</f>
        <v>个</v>
      </c>
      <c r="G697" s="111">
        <f>'[5]存货（  ）抽查盘点表'!I738</f>
        <v>4</v>
      </c>
      <c r="H697" s="111">
        <f t="shared" si="48"/>
        <v>129.4175</v>
      </c>
      <c r="I697" s="111">
        <f>'[5]存货（  ）抽查盘点表'!J738</f>
        <v>517.67</v>
      </c>
      <c r="J697" s="115">
        <f>'[5]存货（  ）抽查盘点表'!O738</f>
        <v>4</v>
      </c>
      <c r="K697" s="111">
        <f t="shared" si="49"/>
        <v>64.70875</v>
      </c>
      <c r="L697" s="115">
        <f>'[5]存货（  ）抽查盘点表'!Z738</f>
        <v>258.835</v>
      </c>
      <c r="M697" s="116">
        <f t="shared" si="50"/>
        <v>-258.835</v>
      </c>
      <c r="N697" s="117">
        <f t="shared" si="51"/>
        <v>-0.5</v>
      </c>
      <c r="O697" s="118"/>
    </row>
    <row r="698" s="105" customFormat="1" ht="16.5" customHeight="1" spans="1:15">
      <c r="A698" s="108">
        <f>'[5]存货（  ）抽查盘点表'!A739</f>
        <v>734</v>
      </c>
      <c r="B698" s="109" t="str">
        <f>'[5]存货（  ）抽查盘点表'!B739</f>
        <v>10450330</v>
      </c>
      <c r="C698" s="108" t="str">
        <f>'[5]存货（  ）抽查盘点表'!D739</f>
        <v>跨接线</v>
      </c>
      <c r="D698" s="110"/>
      <c r="E698" s="108"/>
      <c r="F698" s="108" t="str">
        <f>'[5]存货（  ）抽查盘点表'!G739</f>
        <v>米</v>
      </c>
      <c r="G698" s="111">
        <f>'[5]存货（  ）抽查盘点表'!I739</f>
        <v>23</v>
      </c>
      <c r="H698" s="111">
        <f t="shared" si="48"/>
        <v>9.00652173913043</v>
      </c>
      <c r="I698" s="111">
        <f>'[5]存货（  ）抽查盘点表'!J739</f>
        <v>207.15</v>
      </c>
      <c r="J698" s="115">
        <f>'[5]存货（  ）抽查盘点表'!O739</f>
        <v>23</v>
      </c>
      <c r="K698" s="111">
        <f t="shared" si="49"/>
        <v>4.503261</v>
      </c>
      <c r="L698" s="115">
        <f>'[5]存货（  ）抽查盘点表'!Z739</f>
        <v>103.575003</v>
      </c>
      <c r="M698" s="116">
        <f t="shared" si="50"/>
        <v>-103.574997</v>
      </c>
      <c r="N698" s="117">
        <f t="shared" si="51"/>
        <v>-0.499999985517741</v>
      </c>
      <c r="O698" s="118"/>
    </row>
    <row r="699" s="105" customFormat="1" ht="16.5" customHeight="1" spans="1:15">
      <c r="A699" s="108">
        <f>'[5]存货（  ）抽查盘点表'!A740</f>
        <v>735</v>
      </c>
      <c r="B699" s="109" t="str">
        <f>'[5]存货（  ）抽查盘点表'!B740</f>
        <v>10451002</v>
      </c>
      <c r="C699" s="108" t="str">
        <f>'[5]存货（  ）抽查盘点表'!D740</f>
        <v>导电膏</v>
      </c>
      <c r="D699" s="110"/>
      <c r="E699" s="108"/>
      <c r="F699" s="108" t="str">
        <f>'[5]存货（  ）抽查盘点表'!G740</f>
        <v>盒</v>
      </c>
      <c r="G699" s="111">
        <f>'[5]存货（  ）抽查盘点表'!I740</f>
        <v>1</v>
      </c>
      <c r="H699" s="111">
        <f t="shared" si="48"/>
        <v>33.63</v>
      </c>
      <c r="I699" s="111">
        <f>'[5]存货（  ）抽查盘点表'!J740</f>
        <v>33.63</v>
      </c>
      <c r="J699" s="115">
        <f>'[5]存货（  ）抽查盘点表'!O740</f>
        <v>1</v>
      </c>
      <c r="K699" s="111">
        <f t="shared" si="49"/>
        <v>16.815</v>
      </c>
      <c r="L699" s="115">
        <f>'[5]存货（  ）抽查盘点表'!Z740</f>
        <v>16.815</v>
      </c>
      <c r="M699" s="116">
        <f t="shared" si="50"/>
        <v>-16.815</v>
      </c>
      <c r="N699" s="117">
        <f t="shared" si="51"/>
        <v>-0.5</v>
      </c>
      <c r="O699" s="118"/>
    </row>
    <row r="700" s="105" customFormat="1" ht="16.5" customHeight="1" spans="1:15">
      <c r="A700" s="108">
        <f>'[5]存货（  ）抽查盘点表'!A741</f>
        <v>736</v>
      </c>
      <c r="B700" s="109" t="str">
        <f>'[5]存货（  ）抽查盘点表'!B741</f>
        <v>10451025</v>
      </c>
      <c r="C700" s="108" t="str">
        <f>'[5]存货（  ）抽查盘点表'!D741</f>
        <v>热熔器</v>
      </c>
      <c r="D700" s="110"/>
      <c r="E700" s="108"/>
      <c r="F700" s="108" t="str">
        <f>'[5]存货（  ）抽查盘点表'!G741</f>
        <v>套</v>
      </c>
      <c r="G700" s="111">
        <f>'[5]存货（  ）抽查盘点表'!I741</f>
        <v>1</v>
      </c>
      <c r="H700" s="111">
        <f t="shared" si="48"/>
        <v>204.26</v>
      </c>
      <c r="I700" s="111">
        <f>'[5]存货（  ）抽查盘点表'!J741</f>
        <v>204.26</v>
      </c>
      <c r="J700" s="115">
        <f>'[5]存货（  ）抽查盘点表'!O741</f>
        <v>1</v>
      </c>
      <c r="K700" s="111">
        <f t="shared" si="49"/>
        <v>102.13</v>
      </c>
      <c r="L700" s="115">
        <f>'[5]存货（  ）抽查盘点表'!Z741</f>
        <v>102.13</v>
      </c>
      <c r="M700" s="116">
        <f t="shared" si="50"/>
        <v>-102.13</v>
      </c>
      <c r="N700" s="117">
        <f t="shared" si="51"/>
        <v>-0.5</v>
      </c>
      <c r="O700" s="118"/>
    </row>
    <row r="701" s="105" customFormat="1" ht="16.5" customHeight="1" spans="1:15">
      <c r="A701" s="108">
        <f>'[5]存货（  ）抽查盘点表'!A742</f>
        <v>737</v>
      </c>
      <c r="B701" s="109" t="str">
        <f>'[5]存货（  ）抽查盘点表'!B742</f>
        <v>10451026</v>
      </c>
      <c r="C701" s="108" t="str">
        <f>'[5]存货（  ）抽查盘点表'!D742</f>
        <v>警戒线</v>
      </c>
      <c r="D701" s="110"/>
      <c r="E701" s="108"/>
      <c r="F701" s="108" t="str">
        <f>'[5]存货（  ）抽查盘点表'!G742</f>
        <v>盘</v>
      </c>
      <c r="G701" s="111">
        <f>'[5]存货（  ）抽查盘点表'!I742</f>
        <v>5</v>
      </c>
      <c r="H701" s="111">
        <f t="shared" si="48"/>
        <v>3.096</v>
      </c>
      <c r="I701" s="111">
        <f>'[5]存货（  ）抽查盘点表'!J742</f>
        <v>15.48</v>
      </c>
      <c r="J701" s="115">
        <f>'[5]存货（  ）抽查盘点表'!O742</f>
        <v>5</v>
      </c>
      <c r="K701" s="111">
        <f t="shared" si="49"/>
        <v>1.548</v>
      </c>
      <c r="L701" s="115">
        <f>'[5]存货（  ）抽查盘点表'!Z742</f>
        <v>7.74</v>
      </c>
      <c r="M701" s="116">
        <f t="shared" si="50"/>
        <v>-7.74</v>
      </c>
      <c r="N701" s="117">
        <f t="shared" si="51"/>
        <v>-0.5</v>
      </c>
      <c r="O701" s="118"/>
    </row>
    <row r="702" s="105" customFormat="1" ht="16.5" customHeight="1" spans="1:15">
      <c r="A702" s="108">
        <f>'[5]存货（  ）抽查盘点表'!A743</f>
        <v>738</v>
      </c>
      <c r="B702" s="109" t="str">
        <f>'[5]存货（  ）抽查盘点表'!B743</f>
        <v>10451031</v>
      </c>
      <c r="C702" s="108" t="str">
        <f>'[5]存货（  ）抽查盘点表'!D743</f>
        <v>线盘</v>
      </c>
      <c r="D702" s="110"/>
      <c r="E702" s="108"/>
      <c r="F702" s="108" t="str">
        <f>'[5]存货（  ）抽查盘点表'!G743</f>
        <v>个</v>
      </c>
      <c r="G702" s="111">
        <f>'[5]存货（  ）抽查盘点表'!I743</f>
        <v>4</v>
      </c>
      <c r="H702" s="111">
        <f t="shared" si="48"/>
        <v>225.6625</v>
      </c>
      <c r="I702" s="111">
        <f>'[5]存货（  ）抽查盘点表'!J743</f>
        <v>902.65</v>
      </c>
      <c r="J702" s="115">
        <f>'[5]存货（  ）抽查盘点表'!O743</f>
        <v>4</v>
      </c>
      <c r="K702" s="111">
        <f t="shared" si="49"/>
        <v>112.83125</v>
      </c>
      <c r="L702" s="115">
        <f>'[5]存货（  ）抽查盘点表'!Z743</f>
        <v>451.325</v>
      </c>
      <c r="M702" s="116">
        <f t="shared" si="50"/>
        <v>-451.325</v>
      </c>
      <c r="N702" s="117">
        <f t="shared" si="51"/>
        <v>-0.5</v>
      </c>
      <c r="O702" s="118"/>
    </row>
    <row r="703" s="105" customFormat="1" ht="16.5" customHeight="1" spans="1:15">
      <c r="A703" s="108">
        <f>'[5]存货（  ）抽查盘点表'!A744</f>
        <v>739</v>
      </c>
      <c r="B703" s="109" t="str">
        <f>'[5]存货（  ）抽查盘点表'!B744</f>
        <v>10451060</v>
      </c>
      <c r="C703" s="108" t="str">
        <f>'[5]存货（  ）抽查盘点表'!D744</f>
        <v>时间控制器</v>
      </c>
      <c r="D703" s="110"/>
      <c r="E703" s="108"/>
      <c r="F703" s="108" t="str">
        <f>'[5]存货（  ）抽查盘点表'!G744</f>
        <v>套</v>
      </c>
      <c r="G703" s="111">
        <f>'[5]存货（  ）抽查盘点表'!I744</f>
        <v>1</v>
      </c>
      <c r="H703" s="111">
        <f t="shared" si="48"/>
        <v>57.55</v>
      </c>
      <c r="I703" s="111">
        <f>'[5]存货（  ）抽查盘点表'!J744</f>
        <v>57.55</v>
      </c>
      <c r="J703" s="115">
        <f>'[5]存货（  ）抽查盘点表'!O744</f>
        <v>1</v>
      </c>
      <c r="K703" s="111">
        <f t="shared" si="49"/>
        <v>28.775</v>
      </c>
      <c r="L703" s="115">
        <f>'[5]存货（  ）抽查盘点表'!Z744</f>
        <v>28.775</v>
      </c>
      <c r="M703" s="116">
        <f t="shared" si="50"/>
        <v>-28.775</v>
      </c>
      <c r="N703" s="117">
        <f t="shared" si="51"/>
        <v>-0.5</v>
      </c>
      <c r="O703" s="118"/>
    </row>
    <row r="704" s="105" customFormat="1" ht="16.5" customHeight="1" spans="1:15">
      <c r="A704" s="108">
        <f>'[5]存货（  ）抽查盘点表'!A745</f>
        <v>740</v>
      </c>
      <c r="B704" s="109" t="str">
        <f>'[5]存货（  ）抽查盘点表'!B745</f>
        <v>10451061</v>
      </c>
      <c r="C704" s="108" t="str">
        <f>'[5]存货（  ）抽查盘点表'!D745</f>
        <v>受电器</v>
      </c>
      <c r="D704" s="110"/>
      <c r="E704" s="108"/>
      <c r="F704" s="108" t="str">
        <f>'[5]存货（  ）抽查盘点表'!G745</f>
        <v>套</v>
      </c>
      <c r="G704" s="111">
        <f>'[5]存货（  ）抽查盘点表'!I745</f>
        <v>12</v>
      </c>
      <c r="H704" s="111">
        <f t="shared" si="48"/>
        <v>79.115</v>
      </c>
      <c r="I704" s="111">
        <f>'[5]存货（  ）抽查盘点表'!J745</f>
        <v>949.38</v>
      </c>
      <c r="J704" s="115">
        <f>'[5]存货（  ）抽查盘点表'!O745</f>
        <v>12</v>
      </c>
      <c r="K704" s="111">
        <f t="shared" si="49"/>
        <v>39.5575</v>
      </c>
      <c r="L704" s="115">
        <f>'[5]存货（  ）抽查盘点表'!Z745</f>
        <v>474.69</v>
      </c>
      <c r="M704" s="116">
        <f t="shared" si="50"/>
        <v>-474.69</v>
      </c>
      <c r="N704" s="117">
        <f t="shared" si="51"/>
        <v>-0.5</v>
      </c>
      <c r="O704" s="118"/>
    </row>
    <row r="705" s="105" customFormat="1" ht="16.5" customHeight="1" spans="1:15">
      <c r="A705" s="108">
        <f>'[5]存货（  ）抽查盘点表'!A746</f>
        <v>741</v>
      </c>
      <c r="B705" s="109" t="str">
        <f>'[5]存货（  ）抽查盘点表'!B746</f>
        <v>10451064</v>
      </c>
      <c r="C705" s="108" t="str">
        <f>'[5]存货（  ）抽查盘点表'!D746</f>
        <v>配电箱盖</v>
      </c>
      <c r="D705" s="110"/>
      <c r="E705" s="108"/>
      <c r="F705" s="108" t="str">
        <f>'[5]存货（  ）抽查盘点表'!G746</f>
        <v>件</v>
      </c>
      <c r="G705" s="111">
        <f>'[5]存货（  ）抽查盘点表'!I746</f>
        <v>3</v>
      </c>
      <c r="H705" s="111">
        <f t="shared" si="48"/>
        <v>37.0366666666667</v>
      </c>
      <c r="I705" s="111">
        <f>'[5]存货（  ）抽查盘点表'!J746</f>
        <v>111.11</v>
      </c>
      <c r="J705" s="115">
        <f>'[5]存货（  ）抽查盘点表'!O746</f>
        <v>3</v>
      </c>
      <c r="K705" s="111">
        <f t="shared" si="49"/>
        <v>18.5183335</v>
      </c>
      <c r="L705" s="115">
        <f>'[5]存货（  ）抽查盘点表'!Z746</f>
        <v>55.5550005</v>
      </c>
      <c r="M705" s="116">
        <f t="shared" si="50"/>
        <v>-55.5549995</v>
      </c>
      <c r="N705" s="117">
        <f t="shared" si="51"/>
        <v>-0.499999995499955</v>
      </c>
      <c r="O705" s="118"/>
    </row>
    <row r="706" s="105" customFormat="1" ht="16.5" customHeight="1" spans="1:15">
      <c r="A706" s="108">
        <f>'[5]存货（  ）抽查盘点表'!A747</f>
        <v>742</v>
      </c>
      <c r="B706" s="109" t="str">
        <f>'[5]存货（  ）抽查盘点表'!B747</f>
        <v>10604021063</v>
      </c>
      <c r="C706" s="108" t="str">
        <f>'[5]存货（  ）抽查盘点表'!D747</f>
        <v>镀锌管</v>
      </c>
      <c r="D706" s="110" t="str">
        <f>'[5]存货（  ）抽查盘点表'!E747</f>
        <v>Φ20</v>
      </c>
      <c r="E706" s="108"/>
      <c r="F706" s="108" t="str">
        <f>'[5]存货（  ）抽查盘点表'!G747</f>
        <v>米</v>
      </c>
      <c r="G706" s="111">
        <f>'[5]存货（  ）抽查盘点表'!I747</f>
        <v>24</v>
      </c>
      <c r="H706" s="111">
        <f t="shared" si="48"/>
        <v>22.1695833333333</v>
      </c>
      <c r="I706" s="111">
        <f>'[5]存货（  ）抽查盘点表'!J747</f>
        <v>532.07</v>
      </c>
      <c r="J706" s="115">
        <f>'[5]存货（  ）抽查盘点表'!O747</f>
        <v>24</v>
      </c>
      <c r="K706" s="111">
        <f t="shared" si="49"/>
        <v>11.0847915</v>
      </c>
      <c r="L706" s="115">
        <f>'[5]存货（  ）抽查盘点表'!Z747</f>
        <v>266.034996</v>
      </c>
      <c r="M706" s="116">
        <f t="shared" si="50"/>
        <v>-266.035004</v>
      </c>
      <c r="N706" s="117">
        <f t="shared" si="51"/>
        <v>-0.500000007517808</v>
      </c>
      <c r="O706" s="118"/>
    </row>
    <row r="707" s="105" customFormat="1" ht="16.5" customHeight="1" spans="1:15">
      <c r="A707" s="108">
        <f>'[5]存货（  ）抽查盘点表'!A748</f>
        <v>743</v>
      </c>
      <c r="B707" s="109" t="str">
        <f>'[5]存货（  ）抽查盘点表'!B748</f>
        <v>10604021064</v>
      </c>
      <c r="C707" s="108" t="str">
        <f>'[5]存货（  ）抽查盘点表'!D748</f>
        <v>镀锌管</v>
      </c>
      <c r="D707" s="110" t="str">
        <f>'[5]存货（  ）抽查盘点表'!E748</f>
        <v>Φ15</v>
      </c>
      <c r="E707" s="108"/>
      <c r="F707" s="108" t="str">
        <f>'[5]存货（  ）抽查盘点表'!G748</f>
        <v>米</v>
      </c>
      <c r="G707" s="111">
        <f>'[5]存货（  ）抽查盘点表'!I748</f>
        <v>150</v>
      </c>
      <c r="H707" s="111">
        <f t="shared" si="48"/>
        <v>4.70086666666667</v>
      </c>
      <c r="I707" s="111">
        <f>'[5]存货（  ）抽查盘点表'!J748</f>
        <v>705.13</v>
      </c>
      <c r="J707" s="115">
        <f>'[5]存货（  ）抽查盘点表'!O748</f>
        <v>150</v>
      </c>
      <c r="K707" s="111">
        <f t="shared" si="49"/>
        <v>2.3504335</v>
      </c>
      <c r="L707" s="115">
        <f>'[5]存货（  ）抽查盘点表'!Z748</f>
        <v>352.565025</v>
      </c>
      <c r="M707" s="116">
        <f t="shared" si="50"/>
        <v>-352.564975</v>
      </c>
      <c r="N707" s="117">
        <f t="shared" si="51"/>
        <v>-0.499999964545545</v>
      </c>
      <c r="O707" s="118"/>
    </row>
    <row r="708" s="105" customFormat="1" ht="16.5" customHeight="1" spans="1:15">
      <c r="A708" s="108">
        <f>'[5]存货（  ）抽查盘点表'!A749</f>
        <v>744</v>
      </c>
      <c r="B708" s="109" t="str">
        <f>'[5]存货（  ）抽查盘点表'!B749</f>
        <v>109090057</v>
      </c>
      <c r="C708" s="108" t="str">
        <f>'[5]存货（  ）抽查盘点表'!D749</f>
        <v>绝缘手套</v>
      </c>
      <c r="D708" s="110"/>
      <c r="E708" s="108"/>
      <c r="F708" s="108" t="str">
        <f>'[5]存货（  ）抽查盘点表'!G749</f>
        <v>双</v>
      </c>
      <c r="G708" s="111">
        <f>'[5]存货（  ）抽查盘点表'!I749</f>
        <v>1</v>
      </c>
      <c r="H708" s="111">
        <f t="shared" si="48"/>
        <v>59.29</v>
      </c>
      <c r="I708" s="111">
        <f>'[5]存货（  ）抽查盘点表'!J749</f>
        <v>59.29</v>
      </c>
      <c r="J708" s="115">
        <f>'[5]存货（  ）抽查盘点表'!O749</f>
        <v>1</v>
      </c>
      <c r="K708" s="111">
        <f t="shared" si="49"/>
        <v>29.645</v>
      </c>
      <c r="L708" s="115">
        <f>'[5]存货（  ）抽查盘点表'!Z749</f>
        <v>29.645</v>
      </c>
      <c r="M708" s="116">
        <f t="shared" si="50"/>
        <v>-29.645</v>
      </c>
      <c r="N708" s="117">
        <f t="shared" si="51"/>
        <v>-0.5</v>
      </c>
      <c r="O708" s="118"/>
    </row>
    <row r="709" s="105" customFormat="1" ht="16.5" customHeight="1" spans="1:15">
      <c r="A709" s="108">
        <f>'[5]存货（  ）抽查盘点表'!A750</f>
        <v>745</v>
      </c>
      <c r="B709" s="109" t="str">
        <f>'[5]存货（  ）抽查盘点表'!B750</f>
        <v>1101010003</v>
      </c>
      <c r="C709" s="108" t="str">
        <f>'[5]存货（  ）抽查盘点表'!D750</f>
        <v>倒车镜</v>
      </c>
      <c r="D709" s="110"/>
      <c r="E709" s="108"/>
      <c r="F709" s="108" t="str">
        <f>'[5]存货（  ）抽查盘点表'!G750</f>
        <v>件</v>
      </c>
      <c r="G709" s="111">
        <f>'[5]存货（  ）抽查盘点表'!I750</f>
        <v>3</v>
      </c>
      <c r="H709" s="111">
        <f t="shared" si="48"/>
        <v>13.2733333333333</v>
      </c>
      <c r="I709" s="111">
        <f>'[5]存货（  ）抽查盘点表'!J750</f>
        <v>39.82</v>
      </c>
      <c r="J709" s="115">
        <f>'[5]存货（  ）抽查盘点表'!O750</f>
        <v>3</v>
      </c>
      <c r="K709" s="111">
        <f t="shared" si="49"/>
        <v>6.6366665</v>
      </c>
      <c r="L709" s="115">
        <f>'[5]存货（  ）抽查盘点表'!Z750</f>
        <v>19.9099995</v>
      </c>
      <c r="M709" s="116">
        <f t="shared" si="50"/>
        <v>-19.9100005</v>
      </c>
      <c r="N709" s="117">
        <f t="shared" si="51"/>
        <v>-0.500000012556504</v>
      </c>
      <c r="O709" s="118"/>
    </row>
    <row r="710" s="105" customFormat="1" ht="16.5" customHeight="1" spans="1:15">
      <c r="A710" s="108">
        <f>'[5]存货（  ）抽查盘点表'!A751</f>
        <v>746</v>
      </c>
      <c r="B710" s="109" t="str">
        <f>'[5]存货（  ）抽查盘点表'!B751</f>
        <v>1101010027</v>
      </c>
      <c r="C710" s="108" t="str">
        <f>'[5]存货（  ）抽查盘点表'!D751</f>
        <v>氧气表</v>
      </c>
      <c r="D710" s="110"/>
      <c r="E710" s="108"/>
      <c r="F710" s="108" t="str">
        <f>'[5]存货（  ）抽查盘点表'!G751</f>
        <v>件</v>
      </c>
      <c r="G710" s="111">
        <f>'[5]存货（  ）抽查盘点表'!I751</f>
        <v>0</v>
      </c>
      <c r="H710" s="111">
        <f t="shared" si="48"/>
        <v>0</v>
      </c>
      <c r="I710" s="111">
        <f>'[5]存货（  ）抽查盘点表'!J751</f>
        <v>16.2</v>
      </c>
      <c r="J710" s="115">
        <f>'[5]存货（  ）抽查盘点表'!O751</f>
        <v>0</v>
      </c>
      <c r="K710" s="111">
        <f t="shared" si="49"/>
        <v>0</v>
      </c>
      <c r="L710" s="115">
        <f>'[5]存货（  ）抽查盘点表'!Z751</f>
        <v>0</v>
      </c>
      <c r="M710" s="116">
        <f t="shared" si="50"/>
        <v>-16.2</v>
      </c>
      <c r="N710" s="117">
        <f t="shared" si="51"/>
        <v>-1</v>
      </c>
      <c r="O710" s="118"/>
    </row>
    <row r="711" s="105" customFormat="1" ht="16.5" customHeight="1" spans="1:15">
      <c r="A711" s="108">
        <f>'[5]存货（  ）抽查盘点表'!A752</f>
        <v>747</v>
      </c>
      <c r="B711" s="109" t="str">
        <f>'[5]存货（  ）抽查盘点表'!B752</f>
        <v>1103010077</v>
      </c>
      <c r="C711" s="108" t="str">
        <f>'[5]存货（  ）抽查盘点表'!D752</f>
        <v>限位器</v>
      </c>
      <c r="D711" s="110" t="str">
        <f>'[5]存货（  ）抽查盘点表'!E752</f>
        <v>吊车通用</v>
      </c>
      <c r="E711" s="108"/>
      <c r="F711" s="108" t="str">
        <f>'[5]存货（  ）抽查盘点表'!G752</f>
        <v>件</v>
      </c>
      <c r="G711" s="111">
        <f>'[5]存货（  ）抽查盘点表'!I752</f>
        <v>3</v>
      </c>
      <c r="H711" s="111">
        <f t="shared" si="48"/>
        <v>48.6733333333333</v>
      </c>
      <c r="I711" s="111">
        <f>'[5]存货（  ）抽查盘点表'!J752</f>
        <v>146.02</v>
      </c>
      <c r="J711" s="115">
        <f>'[5]存货（  ）抽查盘点表'!O752</f>
        <v>3</v>
      </c>
      <c r="K711" s="111">
        <f t="shared" si="49"/>
        <v>24.3366665</v>
      </c>
      <c r="L711" s="115">
        <f>'[5]存货（  ）抽查盘点表'!Z752</f>
        <v>73.0099995</v>
      </c>
      <c r="M711" s="116">
        <f t="shared" si="50"/>
        <v>-73.0100005</v>
      </c>
      <c r="N711" s="117">
        <f t="shared" si="51"/>
        <v>-0.500000003424188</v>
      </c>
      <c r="O711" s="118"/>
    </row>
    <row r="712" s="105" customFormat="1" ht="16.5" customHeight="1" spans="1:15">
      <c r="A712" s="108">
        <f>'[5]存货（  ）抽查盘点表'!A753</f>
        <v>748</v>
      </c>
      <c r="B712" s="109" t="str">
        <f>'[5]存货（  ）抽查盘点表'!B753</f>
        <v>1105010009</v>
      </c>
      <c r="C712" s="108" t="str">
        <f>'[5]存货（  ）抽查盘点表'!D753</f>
        <v>齿轮</v>
      </c>
      <c r="D712" s="110"/>
      <c r="E712" s="108"/>
      <c r="F712" s="108" t="str">
        <f>'[5]存货（  ）抽查盘点表'!G753</f>
        <v>件</v>
      </c>
      <c r="G712" s="111">
        <f>'[5]存货（  ）抽查盘点表'!I753</f>
        <v>2</v>
      </c>
      <c r="H712" s="111">
        <f t="shared" si="48"/>
        <v>10.345</v>
      </c>
      <c r="I712" s="111">
        <f>'[5]存货（  ）抽查盘点表'!J753</f>
        <v>20.69</v>
      </c>
      <c r="J712" s="115">
        <f>'[5]存货（  ）抽查盘点表'!O753</f>
        <v>2</v>
      </c>
      <c r="K712" s="111">
        <f t="shared" si="49"/>
        <v>5.1725</v>
      </c>
      <c r="L712" s="115">
        <f>'[5]存货（  ）抽查盘点表'!Z753</f>
        <v>10.345</v>
      </c>
      <c r="M712" s="116">
        <f t="shared" si="50"/>
        <v>-10.345</v>
      </c>
      <c r="N712" s="117">
        <f t="shared" si="51"/>
        <v>-0.5</v>
      </c>
      <c r="O712" s="118"/>
    </row>
    <row r="713" s="105" customFormat="1" ht="16.5" customHeight="1" spans="1:15">
      <c r="A713" s="108">
        <f>'[5]存货（  ）抽查盘点表'!A754</f>
        <v>749</v>
      </c>
      <c r="B713" s="109" t="str">
        <f>'[5]存货（  ）抽查盘点表'!B754</f>
        <v>1107010175</v>
      </c>
      <c r="C713" s="108" t="str">
        <f>'[5]存货（  ）抽查盘点表'!D754</f>
        <v>轴承</v>
      </c>
      <c r="D713" s="110"/>
      <c r="E713" s="108"/>
      <c r="F713" s="108" t="str">
        <f>'[5]存货（  ）抽查盘点表'!G754</f>
        <v>件</v>
      </c>
      <c r="G713" s="111">
        <f>'[5]存货（  ）抽查盘点表'!I754</f>
        <v>399</v>
      </c>
      <c r="H713" s="111">
        <f t="shared" si="48"/>
        <v>13.6268170426065</v>
      </c>
      <c r="I713" s="111">
        <f>'[5]存货（  ）抽查盘点表'!J754</f>
        <v>5437.1</v>
      </c>
      <c r="J713" s="115">
        <f>'[5]存货（  ）抽查盘点表'!O754</f>
        <v>399</v>
      </c>
      <c r="K713" s="111">
        <f t="shared" si="49"/>
        <v>6.8134085</v>
      </c>
      <c r="L713" s="115">
        <f>'[5]存货（  ）抽查盘点表'!Z754</f>
        <v>2718.5499915</v>
      </c>
      <c r="M713" s="116">
        <f t="shared" si="50"/>
        <v>-2718.5500085</v>
      </c>
      <c r="N713" s="117">
        <f t="shared" si="51"/>
        <v>-0.500000001563333</v>
      </c>
      <c r="O713" s="118"/>
    </row>
    <row r="714" s="105" customFormat="1" ht="16.5" customHeight="1" spans="1:15">
      <c r="A714" s="108">
        <f>'[5]存货（  ）抽查盘点表'!A755</f>
        <v>750</v>
      </c>
      <c r="B714" s="109" t="str">
        <f>'[5]存货（  ）抽查盘点表'!B755</f>
        <v>1107010195</v>
      </c>
      <c r="C714" s="108" t="str">
        <f>'[5]存货（  ）抽查盘点表'!D755</f>
        <v>轴承</v>
      </c>
      <c r="D714" s="110" t="str">
        <f>'[5]存货（  ）抽查盘点表'!E755</f>
        <v>6000Z</v>
      </c>
      <c r="E714" s="108"/>
      <c r="F714" s="108" t="str">
        <f>'[5]存货（  ）抽查盘点表'!G755</f>
        <v>盘</v>
      </c>
      <c r="G714" s="111">
        <f>'[5]存货（  ）抽查盘点表'!I755</f>
        <v>20</v>
      </c>
      <c r="H714" s="111">
        <f t="shared" si="48"/>
        <v>6</v>
      </c>
      <c r="I714" s="111">
        <f>'[5]存货（  ）抽查盘点表'!J755</f>
        <v>120</v>
      </c>
      <c r="J714" s="115">
        <f>'[5]存货（  ）抽查盘点表'!O755</f>
        <v>3</v>
      </c>
      <c r="K714" s="111">
        <f t="shared" si="49"/>
        <v>3</v>
      </c>
      <c r="L714" s="115">
        <f>'[5]存货（  ）抽查盘点表'!Z755</f>
        <v>9</v>
      </c>
      <c r="M714" s="116">
        <f t="shared" si="50"/>
        <v>-111</v>
      </c>
      <c r="N714" s="117">
        <f t="shared" si="51"/>
        <v>-0.925</v>
      </c>
      <c r="O714" s="118"/>
    </row>
    <row r="715" s="105" customFormat="1" ht="16.5" customHeight="1" spans="1:15">
      <c r="A715" s="108">
        <f>'[5]存货（  ）抽查盘点表'!A756</f>
        <v>751</v>
      </c>
      <c r="B715" s="109" t="str">
        <f>'[5]存货（  ）抽查盘点表'!B756</f>
        <v>1107010339</v>
      </c>
      <c r="C715" s="108" t="str">
        <f>'[5]存货（  ）抽查盘点表'!D756</f>
        <v>轴承</v>
      </c>
      <c r="D715" s="110" t="str">
        <f>'[5]存货（  ）抽查盘点表'!E756</f>
        <v>6206</v>
      </c>
      <c r="E715" s="108"/>
      <c r="F715" s="108" t="str">
        <f>'[5]存货（  ）抽查盘点表'!G756</f>
        <v>套</v>
      </c>
      <c r="G715" s="111">
        <f>'[5]存货（  ）抽查盘点表'!I756</f>
        <v>14</v>
      </c>
      <c r="H715" s="111">
        <f t="shared" si="48"/>
        <v>7.69214285714286</v>
      </c>
      <c r="I715" s="111">
        <f>'[5]存货（  ）抽查盘点表'!J756</f>
        <v>107.69</v>
      </c>
      <c r="J715" s="115">
        <f>'[5]存货（  ）抽查盘点表'!O756</f>
        <v>14</v>
      </c>
      <c r="K715" s="111">
        <f t="shared" si="49"/>
        <v>3.8460715</v>
      </c>
      <c r="L715" s="115">
        <f>'[5]存货（  ）抽查盘点表'!Z756</f>
        <v>53.845001</v>
      </c>
      <c r="M715" s="116">
        <f t="shared" si="50"/>
        <v>-53.844999</v>
      </c>
      <c r="N715" s="117">
        <f t="shared" si="51"/>
        <v>-0.499999990714087</v>
      </c>
      <c r="O715" s="118"/>
    </row>
    <row r="716" s="105" customFormat="1" ht="16.5" customHeight="1" spans="1:15">
      <c r="A716" s="108">
        <f>'[5]存货（  ）抽查盘点表'!A757</f>
        <v>752</v>
      </c>
      <c r="B716" s="109" t="str">
        <f>'[5]存货（  ）抽查盘点表'!B757</f>
        <v>1107010373</v>
      </c>
      <c r="C716" s="108" t="str">
        <f>'[5]存货（  ）抽查盘点表'!D757</f>
        <v>轴承</v>
      </c>
      <c r="D716" s="110" t="str">
        <f>'[5]存货（  ）抽查盘点表'!E757</f>
        <v>608</v>
      </c>
      <c r="E716" s="108"/>
      <c r="F716" s="108" t="str">
        <f>'[5]存货（  ）抽查盘点表'!G757</f>
        <v>套</v>
      </c>
      <c r="G716" s="111">
        <f>'[5]存货（  ）抽查盘点表'!I757</f>
        <v>5</v>
      </c>
      <c r="H716" s="111">
        <f t="shared" si="48"/>
        <v>2.26</v>
      </c>
      <c r="I716" s="111">
        <f>'[5]存货（  ）抽查盘点表'!J757</f>
        <v>11.3</v>
      </c>
      <c r="J716" s="115">
        <f>'[5]存货（  ）抽查盘点表'!O757</f>
        <v>0</v>
      </c>
      <c r="K716" s="111">
        <f t="shared" si="49"/>
        <v>0</v>
      </c>
      <c r="L716" s="115">
        <f>'[5]存货（  ）抽查盘点表'!Z757</f>
        <v>0</v>
      </c>
      <c r="M716" s="116">
        <f t="shared" si="50"/>
        <v>-11.3</v>
      </c>
      <c r="N716" s="117">
        <f t="shared" si="51"/>
        <v>-1</v>
      </c>
      <c r="O716" s="118"/>
    </row>
    <row r="717" s="105" customFormat="1" ht="16.5" customHeight="1" spans="1:15">
      <c r="A717" s="108">
        <f>'[5]存货（  ）抽查盘点表'!A758</f>
        <v>753</v>
      </c>
      <c r="B717" s="109" t="str">
        <f>'[5]存货（  ）抽查盘点表'!B758</f>
        <v>1107010455</v>
      </c>
      <c r="C717" s="108" t="str">
        <f>'[5]存货（  ）抽查盘点表'!D758</f>
        <v>轴承</v>
      </c>
      <c r="D717" s="110" t="str">
        <f>'[5]存货（  ）抽查盘点表'!E758</f>
        <v>689RS</v>
      </c>
      <c r="E717" s="108"/>
      <c r="F717" s="108" t="str">
        <f>'[5]存货（  ）抽查盘点表'!G758</f>
        <v>盘</v>
      </c>
      <c r="G717" s="111">
        <f>'[5]存货（  ）抽查盘点表'!I758</f>
        <v>2</v>
      </c>
      <c r="H717" s="111">
        <f t="shared" si="48"/>
        <v>3.095</v>
      </c>
      <c r="I717" s="111">
        <f>'[5]存货（  ）抽查盘点表'!J758</f>
        <v>6.19</v>
      </c>
      <c r="J717" s="115">
        <f>'[5]存货（  ）抽查盘点表'!O758</f>
        <v>2</v>
      </c>
      <c r="K717" s="111">
        <f t="shared" si="49"/>
        <v>1.5475</v>
      </c>
      <c r="L717" s="115">
        <f>'[5]存货（  ）抽查盘点表'!Z758</f>
        <v>3.095</v>
      </c>
      <c r="M717" s="116">
        <f t="shared" si="50"/>
        <v>-3.095</v>
      </c>
      <c r="N717" s="117">
        <f t="shared" si="51"/>
        <v>-0.5</v>
      </c>
      <c r="O717" s="118"/>
    </row>
    <row r="718" s="105" customFormat="1" ht="16.5" customHeight="1" spans="1:15">
      <c r="A718" s="108">
        <f>'[5]存货（  ）抽查盘点表'!A759</f>
        <v>754</v>
      </c>
      <c r="B718" s="109" t="str">
        <f>'[5]存货（  ）抽查盘点表'!B759</f>
        <v>1110010033</v>
      </c>
      <c r="C718" s="108" t="str">
        <f>'[5]存货（  ）抽查盘点表'!D759</f>
        <v>密封圈</v>
      </c>
      <c r="D718" s="110" t="str">
        <f>'[5]存货（  ）抽查盘点表'!E759</f>
        <v>80</v>
      </c>
      <c r="E718" s="108"/>
      <c r="F718" s="108" t="str">
        <f>'[5]存货（  ）抽查盘点表'!G759</f>
        <v>件</v>
      </c>
      <c r="G718" s="111">
        <f>'[5]存货（  ）抽查盘点表'!I759</f>
        <v>10</v>
      </c>
      <c r="H718" s="111">
        <f t="shared" si="48"/>
        <v>22.124</v>
      </c>
      <c r="I718" s="111">
        <f>'[5]存货（  ）抽查盘点表'!J759</f>
        <v>221.24</v>
      </c>
      <c r="J718" s="115">
        <f>'[5]存货（  ）抽查盘点表'!O759</f>
        <v>10</v>
      </c>
      <c r="K718" s="111">
        <f t="shared" si="49"/>
        <v>11.062</v>
      </c>
      <c r="L718" s="115">
        <f>'[5]存货（  ）抽查盘点表'!Z759</f>
        <v>110.62</v>
      </c>
      <c r="M718" s="116">
        <f t="shared" si="50"/>
        <v>-110.62</v>
      </c>
      <c r="N718" s="117">
        <f t="shared" si="51"/>
        <v>-0.5</v>
      </c>
      <c r="O718" s="118"/>
    </row>
    <row r="719" s="105" customFormat="1" ht="16.5" customHeight="1" spans="1:15">
      <c r="A719" s="108">
        <f>'[5]存货（  ）抽查盘点表'!A760</f>
        <v>755</v>
      </c>
      <c r="B719" s="109" t="str">
        <f>'[5]存货（  ）抽查盘点表'!B760</f>
        <v>1110010067</v>
      </c>
      <c r="C719" s="108" t="str">
        <f>'[5]存货（  ）抽查盘点表'!D760</f>
        <v>密封圈</v>
      </c>
      <c r="D719" s="110"/>
      <c r="E719" s="108"/>
      <c r="F719" s="108" t="str">
        <f>'[5]存货（  ）抽查盘点表'!G760</f>
        <v>个</v>
      </c>
      <c r="G719" s="111">
        <f>'[5]存货（  ）抽查盘点表'!I760</f>
        <v>8</v>
      </c>
      <c r="H719" s="111">
        <f t="shared" si="48"/>
        <v>22.28875</v>
      </c>
      <c r="I719" s="111">
        <f>'[5]存货（  ）抽查盘点表'!J760</f>
        <v>178.31</v>
      </c>
      <c r="J719" s="115">
        <f>'[5]存货（  ）抽查盘点表'!O760</f>
        <v>8</v>
      </c>
      <c r="K719" s="111">
        <f t="shared" si="49"/>
        <v>11.144375</v>
      </c>
      <c r="L719" s="115">
        <f>'[5]存货（  ）抽查盘点表'!Z760</f>
        <v>89.155</v>
      </c>
      <c r="M719" s="116">
        <f t="shared" si="50"/>
        <v>-89.155</v>
      </c>
      <c r="N719" s="117">
        <f t="shared" si="51"/>
        <v>-0.5</v>
      </c>
      <c r="O719" s="118"/>
    </row>
    <row r="720" s="105" customFormat="1" ht="16.5" customHeight="1" spans="1:15">
      <c r="A720" s="108">
        <f>'[5]存货（  ）抽查盘点表'!A761</f>
        <v>756</v>
      </c>
      <c r="B720" s="109" t="str">
        <f>'[5]存货（  ）抽查盘点表'!B761</f>
        <v>1112010082</v>
      </c>
      <c r="C720" s="108" t="str">
        <f>'[5]存货（  ）抽查盘点表'!D761</f>
        <v>三角带</v>
      </c>
      <c r="D720" s="110"/>
      <c r="E720" s="108"/>
      <c r="F720" s="108" t="str">
        <f>'[5]存货（  ）抽查盘点表'!G761</f>
        <v>件</v>
      </c>
      <c r="G720" s="111">
        <f>'[5]存货（  ）抽查盘点表'!I761</f>
        <v>7</v>
      </c>
      <c r="H720" s="111">
        <f t="shared" si="48"/>
        <v>12.6585714285714</v>
      </c>
      <c r="I720" s="111">
        <f>'[5]存货（  ）抽查盘点表'!J761</f>
        <v>88.61</v>
      </c>
      <c r="J720" s="115">
        <f>'[5]存货（  ）抽查盘点表'!O761</f>
        <v>7</v>
      </c>
      <c r="K720" s="111">
        <f t="shared" si="49"/>
        <v>6.3292855</v>
      </c>
      <c r="L720" s="115">
        <f>'[5]存货（  ）抽查盘点表'!Z761</f>
        <v>44.3049985</v>
      </c>
      <c r="M720" s="116">
        <f t="shared" si="50"/>
        <v>-44.3050015</v>
      </c>
      <c r="N720" s="117">
        <f t="shared" si="51"/>
        <v>-0.500000016928112</v>
      </c>
      <c r="O720" s="118"/>
    </row>
    <row r="721" s="105" customFormat="1" ht="16.5" customHeight="1" spans="1:15">
      <c r="A721" s="108">
        <f>'[5]存货（  ）抽查盘点表'!A762</f>
        <v>757</v>
      </c>
      <c r="B721" s="109" t="str">
        <f>'[5]存货（  ）抽查盘点表'!B762</f>
        <v>1113020010</v>
      </c>
      <c r="C721" s="108" t="str">
        <f>'[5]存货（  ）抽查盘点表'!D762</f>
        <v>对讲机</v>
      </c>
      <c r="D721" s="110"/>
      <c r="E721" s="108"/>
      <c r="F721" s="108" t="str">
        <f>'[5]存货（  ）抽查盘点表'!G762</f>
        <v>件</v>
      </c>
      <c r="G721" s="111">
        <f>'[5]存货（  ）抽查盘点表'!I762</f>
        <v>1</v>
      </c>
      <c r="H721" s="111">
        <f t="shared" si="48"/>
        <v>216.81</v>
      </c>
      <c r="I721" s="111">
        <f>'[5]存货（  ）抽查盘点表'!J762</f>
        <v>216.81</v>
      </c>
      <c r="J721" s="115">
        <f>'[5]存货（  ）抽查盘点表'!O762</f>
        <v>1</v>
      </c>
      <c r="K721" s="111">
        <f t="shared" si="49"/>
        <v>108.405</v>
      </c>
      <c r="L721" s="115">
        <f>'[5]存货（  ）抽查盘点表'!Z762</f>
        <v>108.405</v>
      </c>
      <c r="M721" s="116">
        <f t="shared" si="50"/>
        <v>-108.405</v>
      </c>
      <c r="N721" s="117">
        <f t="shared" si="51"/>
        <v>-0.5</v>
      </c>
      <c r="O721" s="118"/>
    </row>
    <row r="722" s="105" customFormat="1" ht="16.5" customHeight="1" spans="1:15">
      <c r="A722" s="108">
        <f>'[5]存货（  ）抽查盘点表'!A763</f>
        <v>758</v>
      </c>
      <c r="B722" s="109" t="str">
        <f>'[5]存货（  ）抽查盘点表'!B763</f>
        <v>1113020035</v>
      </c>
      <c r="C722" s="108" t="str">
        <f>'[5]存货（  ）抽查盘点表'!D763</f>
        <v>遥控器</v>
      </c>
      <c r="D722" s="110"/>
      <c r="E722" s="108"/>
      <c r="F722" s="108" t="str">
        <f>'[5]存货（  ）抽查盘点表'!G763</f>
        <v>台</v>
      </c>
      <c r="G722" s="111">
        <f>'[5]存货（  ）抽查盘点表'!I763</f>
        <v>8</v>
      </c>
      <c r="H722" s="111">
        <f t="shared" si="48"/>
        <v>479.9425</v>
      </c>
      <c r="I722" s="111">
        <f>'[5]存货（  ）抽查盘点表'!J763</f>
        <v>3839.54</v>
      </c>
      <c r="J722" s="115">
        <f>'[5]存货（  ）抽查盘点表'!O763</f>
        <v>7</v>
      </c>
      <c r="K722" s="111">
        <f t="shared" si="49"/>
        <v>239.97125</v>
      </c>
      <c r="L722" s="115">
        <f>'[5]存货（  ）抽查盘点表'!Z763</f>
        <v>1679.79875</v>
      </c>
      <c r="M722" s="116">
        <f t="shared" si="50"/>
        <v>-2159.74125</v>
      </c>
      <c r="N722" s="117">
        <f t="shared" si="51"/>
        <v>-0.5625</v>
      </c>
      <c r="O722" s="118"/>
    </row>
    <row r="723" s="105" customFormat="1" ht="16.5" customHeight="1" spans="1:15">
      <c r="A723" s="108">
        <f>'[5]存货（  ）抽查盘点表'!A764</f>
        <v>759</v>
      </c>
      <c r="B723" s="109" t="str">
        <f>'[5]存货（  ）抽查盘点表'!B764</f>
        <v>1113020105</v>
      </c>
      <c r="C723" s="108" t="str">
        <f>'[5]存货（  ）抽查盘点表'!D764</f>
        <v>导绳器</v>
      </c>
      <c r="D723" s="110"/>
      <c r="E723" s="108"/>
      <c r="F723" s="108" t="str">
        <f>'[5]存货（  ）抽查盘点表'!G764</f>
        <v>件</v>
      </c>
      <c r="G723" s="111">
        <f>'[5]存货（  ）抽查盘点表'!I764</f>
        <v>12</v>
      </c>
      <c r="H723" s="111">
        <f t="shared" si="48"/>
        <v>54.5891666666667</v>
      </c>
      <c r="I723" s="111">
        <f>'[5]存货（  ）抽查盘点表'!J764</f>
        <v>655.07</v>
      </c>
      <c r="J723" s="115">
        <f>'[5]存货（  ）抽查盘点表'!O764</f>
        <v>12</v>
      </c>
      <c r="K723" s="111">
        <f t="shared" si="49"/>
        <v>27.2945835</v>
      </c>
      <c r="L723" s="115">
        <f>'[5]存货（  ）抽查盘点表'!Z764</f>
        <v>327.535002</v>
      </c>
      <c r="M723" s="116">
        <f t="shared" si="50"/>
        <v>-327.534998</v>
      </c>
      <c r="N723" s="117">
        <f t="shared" si="51"/>
        <v>-0.499999996946891</v>
      </c>
      <c r="O723" s="118"/>
    </row>
    <row r="724" s="105" customFormat="1" ht="16.5" customHeight="1" spans="1:15">
      <c r="A724" s="108">
        <f>'[5]存货（  ）抽查盘点表'!A765</f>
        <v>760</v>
      </c>
      <c r="B724" s="109" t="str">
        <f>'[5]存货（  ）抽查盘点表'!B765</f>
        <v>1113020146</v>
      </c>
      <c r="C724" s="108" t="str">
        <f>'[5]存货（  ）抽查盘点表'!D765</f>
        <v>液压推动器</v>
      </c>
      <c r="D724" s="110" t="str">
        <f>'[5]存货（  ）抽查盘点表'!E765</f>
        <v>30/5</v>
      </c>
      <c r="E724" s="108"/>
      <c r="F724" s="108" t="str">
        <f>'[5]存货（  ）抽查盘点表'!G765</f>
        <v>台</v>
      </c>
      <c r="G724" s="111">
        <f>'[5]存货（  ）抽查盘点表'!I765</f>
        <v>3</v>
      </c>
      <c r="H724" s="111">
        <f t="shared" si="48"/>
        <v>715.043333333333</v>
      </c>
      <c r="I724" s="111">
        <f>'[5]存货（  ）抽查盘点表'!J765</f>
        <v>2145.13</v>
      </c>
      <c r="J724" s="115">
        <f>'[5]存货（  ）抽查盘点表'!O765</f>
        <v>3</v>
      </c>
      <c r="K724" s="111">
        <f t="shared" si="49"/>
        <v>357.5216665</v>
      </c>
      <c r="L724" s="115">
        <f>'[5]存货（  ）抽查盘点表'!Z765</f>
        <v>1072.5649995</v>
      </c>
      <c r="M724" s="116">
        <f t="shared" si="50"/>
        <v>-1072.5650005</v>
      </c>
      <c r="N724" s="117">
        <f t="shared" si="51"/>
        <v>-0.500000000233086</v>
      </c>
      <c r="O724" s="118"/>
    </row>
    <row r="725" s="105" customFormat="1" ht="16.5" customHeight="1" spans="1:15">
      <c r="A725" s="108">
        <f>'[5]存货（  ）抽查盘点表'!A766</f>
        <v>761</v>
      </c>
      <c r="B725" s="109" t="str">
        <f>'[5]存货（  ）抽查盘点表'!B766</f>
        <v>1115010029</v>
      </c>
      <c r="C725" s="108" t="str">
        <f>'[5]存货（  ）抽查盘点表'!D766</f>
        <v>轮胎</v>
      </c>
      <c r="D725" s="110" t="str">
        <f>'[5]存货（  ）抽查盘点表'!E766</f>
        <v>700-12</v>
      </c>
      <c r="E725" s="108"/>
      <c r="F725" s="108" t="str">
        <f>'[5]存货（  ）抽查盘点表'!G766</f>
        <v>套</v>
      </c>
      <c r="G725" s="111">
        <f>'[5]存货（  ）抽查盘点表'!I766</f>
        <v>0</v>
      </c>
      <c r="H725" s="111">
        <f t="shared" si="48"/>
        <v>0</v>
      </c>
      <c r="I725" s="111">
        <f>'[5]存货（  ）抽查盘点表'!J766</f>
        <v>19.66</v>
      </c>
      <c r="J725" s="115">
        <f>'[5]存货（  ）抽查盘点表'!O766</f>
        <v>0</v>
      </c>
      <c r="K725" s="111">
        <f t="shared" si="49"/>
        <v>0</v>
      </c>
      <c r="L725" s="115">
        <f>'[5]存货（  ）抽查盘点表'!Z766</f>
        <v>0</v>
      </c>
      <c r="M725" s="116">
        <f t="shared" si="50"/>
        <v>-19.66</v>
      </c>
      <c r="N725" s="117">
        <f t="shared" si="51"/>
        <v>-1</v>
      </c>
      <c r="O725" s="118"/>
    </row>
    <row r="726" s="105" customFormat="1" ht="16.5" customHeight="1" spans="1:15">
      <c r="A726" s="108">
        <f>'[5]存货（  ）抽查盘点表'!A767</f>
        <v>762</v>
      </c>
      <c r="B726" s="109" t="str">
        <f>'[5]存货（  ）抽查盘点表'!B767</f>
        <v>1116010005</v>
      </c>
      <c r="C726" s="108" t="str">
        <f>'[5]存货（  ）抽查盘点表'!D767</f>
        <v>电机</v>
      </c>
      <c r="D726" s="110"/>
      <c r="E726" s="108"/>
      <c r="F726" s="108" t="str">
        <f>'[5]存货（  ）抽查盘点表'!G767</f>
        <v>件</v>
      </c>
      <c r="G726" s="111">
        <f>'[5]存货（  ）抽查盘点表'!I767</f>
        <v>1</v>
      </c>
      <c r="H726" s="111">
        <f t="shared" si="48"/>
        <v>607.63</v>
      </c>
      <c r="I726" s="111">
        <f>'[5]存货（  ）抽查盘点表'!J767</f>
        <v>607.63</v>
      </c>
      <c r="J726" s="115">
        <f>'[5]存货（  ）抽查盘点表'!O767</f>
        <v>1</v>
      </c>
      <c r="K726" s="111">
        <f t="shared" si="49"/>
        <v>303.815</v>
      </c>
      <c r="L726" s="115">
        <f>'[5]存货（  ）抽查盘点表'!Z767</f>
        <v>303.815</v>
      </c>
      <c r="M726" s="116">
        <f t="shared" si="50"/>
        <v>-303.815</v>
      </c>
      <c r="N726" s="117">
        <f t="shared" si="51"/>
        <v>-0.5</v>
      </c>
      <c r="O726" s="118"/>
    </row>
    <row r="727" s="105" customFormat="1" ht="16.5" customHeight="1" spans="1:15">
      <c r="A727" s="108">
        <f>'[5]存货（  ）抽查盘点表'!A768</f>
        <v>763</v>
      </c>
      <c r="B727" s="109" t="str">
        <f>'[5]存货（  ）抽查盘点表'!B768</f>
        <v>1124010097</v>
      </c>
      <c r="C727" s="108" t="str">
        <f>'[5]存货（  ）抽查盘点表'!D768</f>
        <v>空气过滤器</v>
      </c>
      <c r="D727" s="110"/>
      <c r="E727" s="108"/>
      <c r="F727" s="108" t="str">
        <f>'[5]存货（  ）抽查盘点表'!G768</f>
        <v>套</v>
      </c>
      <c r="G727" s="111">
        <f>'[5]存货（  ）抽查盘点表'!I768</f>
        <v>1</v>
      </c>
      <c r="H727" s="111">
        <f t="shared" si="48"/>
        <v>526.55</v>
      </c>
      <c r="I727" s="111">
        <f>'[5]存货（  ）抽查盘点表'!J768</f>
        <v>526.55</v>
      </c>
      <c r="J727" s="115">
        <f>'[5]存货（  ）抽查盘点表'!O768</f>
        <v>1</v>
      </c>
      <c r="K727" s="111">
        <f t="shared" si="49"/>
        <v>263.275</v>
      </c>
      <c r="L727" s="115">
        <f>'[5]存货（  ）抽查盘点表'!Z768</f>
        <v>263.275</v>
      </c>
      <c r="M727" s="116">
        <f t="shared" si="50"/>
        <v>-263.275</v>
      </c>
      <c r="N727" s="117">
        <f t="shared" si="51"/>
        <v>-0.5</v>
      </c>
      <c r="O727" s="118"/>
    </row>
    <row r="728" s="105" customFormat="1" ht="16.5" customHeight="1" spans="1:15">
      <c r="A728" s="108">
        <f>'[5]存货（  ）抽查盘点表'!A769</f>
        <v>764</v>
      </c>
      <c r="B728" s="109" t="str">
        <f>'[5]存货（  ）抽查盘点表'!B769</f>
        <v>1124010098</v>
      </c>
      <c r="C728" s="108" t="str">
        <f>'[5]存货（  ）抽查盘点表'!D769</f>
        <v>油过滤器</v>
      </c>
      <c r="D728" s="110"/>
      <c r="E728" s="108"/>
      <c r="F728" s="108" t="str">
        <f>'[5]存货（  ）抽查盘点表'!G769</f>
        <v>套</v>
      </c>
      <c r="G728" s="111">
        <f>'[5]存货（  ）抽查盘点表'!I769</f>
        <v>3</v>
      </c>
      <c r="H728" s="111">
        <f t="shared" si="48"/>
        <v>257.523333333333</v>
      </c>
      <c r="I728" s="111">
        <f>'[5]存货（  ）抽查盘点表'!J769</f>
        <v>772.57</v>
      </c>
      <c r="J728" s="115">
        <f>'[5]存货（  ）抽查盘点表'!O769</f>
        <v>3</v>
      </c>
      <c r="K728" s="111">
        <f t="shared" si="49"/>
        <v>128.7616665</v>
      </c>
      <c r="L728" s="115">
        <f>'[5]存货（  ）抽查盘点表'!Z769</f>
        <v>386.2849995</v>
      </c>
      <c r="M728" s="116">
        <f t="shared" si="50"/>
        <v>-386.2850005</v>
      </c>
      <c r="N728" s="117">
        <f t="shared" si="51"/>
        <v>-0.500000000647191</v>
      </c>
      <c r="O728" s="118"/>
    </row>
    <row r="729" s="105" customFormat="1" ht="16.5" customHeight="1" spans="1:15">
      <c r="A729" s="108">
        <f>'[5]存货（  ）抽查盘点表'!A770</f>
        <v>765</v>
      </c>
      <c r="B729" s="109" t="str">
        <f>'[5]存货（  ）抽查盘点表'!B770</f>
        <v>1126010032</v>
      </c>
      <c r="C729" s="108" t="str">
        <f>'[5]存货（  ）抽查盘点表'!D770</f>
        <v>切割机</v>
      </c>
      <c r="D729" s="110"/>
      <c r="E729" s="108"/>
      <c r="F729" s="108" t="str">
        <f>'[5]存货（  ）抽查盘点表'!G770</f>
        <v>台</v>
      </c>
      <c r="G729" s="111">
        <f>'[5]存货（  ）抽查盘点表'!I770</f>
        <v>1</v>
      </c>
      <c r="H729" s="111">
        <f t="shared" si="48"/>
        <v>565.49</v>
      </c>
      <c r="I729" s="111">
        <f>'[5]存货（  ）抽查盘点表'!J770</f>
        <v>565.49</v>
      </c>
      <c r="J729" s="115">
        <f>'[5]存货（  ）抽查盘点表'!O770</f>
        <v>1</v>
      </c>
      <c r="K729" s="111">
        <f t="shared" si="49"/>
        <v>282.745</v>
      </c>
      <c r="L729" s="115">
        <f>'[5]存货（  ）抽查盘点表'!Z770</f>
        <v>282.745</v>
      </c>
      <c r="M729" s="116">
        <f t="shared" si="50"/>
        <v>-282.745</v>
      </c>
      <c r="N729" s="117">
        <f t="shared" si="51"/>
        <v>-0.5</v>
      </c>
      <c r="O729" s="118"/>
    </row>
    <row r="730" s="105" customFormat="1" ht="16.5" customHeight="1" spans="1:15">
      <c r="A730" s="108">
        <f>'[5]存货（  ）抽查盘点表'!A771</f>
        <v>766</v>
      </c>
      <c r="B730" s="109" t="str">
        <f>'[5]存货（  ）抽查盘点表'!B771</f>
        <v>1126010037</v>
      </c>
      <c r="C730" s="108" t="str">
        <f>'[5]存货（  ）抽查盘点表'!D771</f>
        <v>剪板机压脚</v>
      </c>
      <c r="D730" s="110"/>
      <c r="E730" s="108"/>
      <c r="F730" s="108" t="str">
        <f>'[5]存货（  ）抽查盘点表'!G771</f>
        <v>套</v>
      </c>
      <c r="G730" s="111">
        <f>'[5]存货（  ）抽查盘点表'!I771</f>
        <v>6</v>
      </c>
      <c r="H730" s="111">
        <f t="shared" si="48"/>
        <v>342.92</v>
      </c>
      <c r="I730" s="111">
        <f>'[5]存货（  ）抽查盘点表'!J771</f>
        <v>2057.52</v>
      </c>
      <c r="J730" s="115">
        <f>'[5]存货（  ）抽查盘点表'!O771</f>
        <v>6</v>
      </c>
      <c r="K730" s="111">
        <f t="shared" si="49"/>
        <v>171.46</v>
      </c>
      <c r="L730" s="115">
        <f>'[5]存货（  ）抽查盘点表'!Z771</f>
        <v>1028.76</v>
      </c>
      <c r="M730" s="116">
        <f t="shared" si="50"/>
        <v>-1028.76</v>
      </c>
      <c r="N730" s="117">
        <f t="shared" si="51"/>
        <v>-0.5</v>
      </c>
      <c r="O730" s="118"/>
    </row>
    <row r="731" s="105" customFormat="1" ht="16.5" customHeight="1" spans="1:15">
      <c r="A731" s="108">
        <f>'[5]存货（  ）抽查盘点表'!A772</f>
        <v>767</v>
      </c>
      <c r="B731" s="109" t="str">
        <f>'[5]存货（  ）抽查盘点表'!B772</f>
        <v>11270090</v>
      </c>
      <c r="C731" s="108" t="str">
        <f>'[5]存货（  ）抽查盘点表'!D772</f>
        <v>高压油管</v>
      </c>
      <c r="D731" s="110"/>
      <c r="E731" s="108"/>
      <c r="F731" s="108" t="str">
        <f>'[5]存货（  ）抽查盘点表'!G772</f>
        <v>件</v>
      </c>
      <c r="G731" s="111">
        <f>'[5]存货（  ）抽查盘点表'!I772</f>
        <v>1</v>
      </c>
      <c r="H731" s="111">
        <f t="shared" si="48"/>
        <v>165.87</v>
      </c>
      <c r="I731" s="111">
        <f>'[5]存货（  ）抽查盘点表'!J772</f>
        <v>165.87</v>
      </c>
      <c r="J731" s="115">
        <f>'[5]存货（  ）抽查盘点表'!O772</f>
        <v>1</v>
      </c>
      <c r="K731" s="111">
        <f t="shared" si="49"/>
        <v>82.935</v>
      </c>
      <c r="L731" s="115">
        <f>'[5]存货（  ）抽查盘点表'!Z772</f>
        <v>82.935</v>
      </c>
      <c r="M731" s="116">
        <f t="shared" si="50"/>
        <v>-82.935</v>
      </c>
      <c r="N731" s="117">
        <f t="shared" si="51"/>
        <v>-0.5</v>
      </c>
      <c r="O731" s="118"/>
    </row>
    <row r="732" s="105" customFormat="1" ht="16.5" customHeight="1" spans="1:15">
      <c r="A732" s="108">
        <f>'[5]存货（  ）抽查盘点表'!A773</f>
        <v>768</v>
      </c>
      <c r="B732" s="109" t="str">
        <f>'[5]存货（  ）抽查盘点表'!B773</f>
        <v>11270118</v>
      </c>
      <c r="C732" s="108" t="str">
        <f>'[5]存货（  ）抽查盘点表'!D773</f>
        <v>吊装带</v>
      </c>
      <c r="D732" s="110" t="str">
        <f>'[5]存货（  ）抽查盘点表'!E773</f>
        <v>5T*6M</v>
      </c>
      <c r="E732" s="108"/>
      <c r="F732" s="108" t="str">
        <f>'[5]存货（  ）抽查盘点表'!G773</f>
        <v>件</v>
      </c>
      <c r="G732" s="111">
        <f>'[5]存货（  ）抽查盘点表'!I773</f>
        <v>1</v>
      </c>
      <c r="H732" s="111">
        <f t="shared" si="48"/>
        <v>55.75</v>
      </c>
      <c r="I732" s="111">
        <f>'[5]存货（  ）抽查盘点表'!J773</f>
        <v>55.75</v>
      </c>
      <c r="J732" s="115">
        <f>'[5]存货（  ）抽查盘点表'!O773</f>
        <v>1</v>
      </c>
      <c r="K732" s="111">
        <f t="shared" si="49"/>
        <v>27.875</v>
      </c>
      <c r="L732" s="115">
        <f>'[5]存货（  ）抽查盘点表'!Z773</f>
        <v>27.875</v>
      </c>
      <c r="M732" s="116">
        <f t="shared" si="50"/>
        <v>-27.875</v>
      </c>
      <c r="N732" s="117">
        <f t="shared" si="51"/>
        <v>-0.5</v>
      </c>
      <c r="O732" s="118"/>
    </row>
    <row r="733" s="105" customFormat="1" ht="16.5" customHeight="1" spans="1:15">
      <c r="A733" s="108">
        <f>'[5]存货（  ）抽查盘点表'!A774</f>
        <v>769</v>
      </c>
      <c r="B733" s="109" t="str">
        <f>'[5]存货（  ）抽查盘点表'!B774</f>
        <v>11270122</v>
      </c>
      <c r="C733" s="108" t="str">
        <f>'[5]存货（  ）抽查盘点表'!D774</f>
        <v>配电箱</v>
      </c>
      <c r="D733" s="110"/>
      <c r="E733" s="108"/>
      <c r="F733" s="108" t="str">
        <f>'[5]存货（  ）抽查盘点表'!G774</f>
        <v>件</v>
      </c>
      <c r="G733" s="111">
        <f>'[5]存货（  ）抽查盘点表'!I774</f>
        <v>6</v>
      </c>
      <c r="H733" s="111">
        <f t="shared" ref="H733:H796" si="52">IF(G733=0,0,I733/G733)</f>
        <v>486.7</v>
      </c>
      <c r="I733" s="111">
        <f>'[5]存货（  ）抽查盘点表'!J774</f>
        <v>2920.2</v>
      </c>
      <c r="J733" s="115">
        <f>'[5]存货（  ）抽查盘点表'!O774</f>
        <v>6</v>
      </c>
      <c r="K733" s="111">
        <f t="shared" ref="K733:K796" si="53">IF(J733=0,0,L733/J733)</f>
        <v>243.35</v>
      </c>
      <c r="L733" s="115">
        <f>'[5]存货（  ）抽查盘点表'!Z774</f>
        <v>1460.1</v>
      </c>
      <c r="M733" s="116">
        <f t="shared" ref="M733:M796" si="54">IF(L733="","",L733-I733)</f>
        <v>-1460.1</v>
      </c>
      <c r="N733" s="117">
        <f t="shared" ref="N733:N796" si="55">IF(ISERR(M733/I733),"",M733/I733)</f>
        <v>-0.5</v>
      </c>
      <c r="O733" s="118"/>
    </row>
    <row r="734" s="105" customFormat="1" ht="16.5" customHeight="1" spans="1:15">
      <c r="A734" s="108">
        <f>'[5]存货（  ）抽查盘点表'!A775</f>
        <v>770</v>
      </c>
      <c r="B734" s="109" t="str">
        <f>'[5]存货（  ）抽查盘点表'!B775</f>
        <v>11270143</v>
      </c>
      <c r="C734" s="108" t="str">
        <f>'[5]存货（  ）抽查盘点表'!D775</f>
        <v>飞机手电钻</v>
      </c>
      <c r="D734" s="110"/>
      <c r="E734" s="108"/>
      <c r="F734" s="108" t="str">
        <f>'[5]存货（  ）抽查盘点表'!G775</f>
        <v>台</v>
      </c>
      <c r="G734" s="111">
        <f>'[5]存货（  ）抽查盘点表'!I775</f>
        <v>2</v>
      </c>
      <c r="H734" s="111">
        <f t="shared" si="52"/>
        <v>229.645</v>
      </c>
      <c r="I734" s="111">
        <f>'[5]存货（  ）抽查盘点表'!J775</f>
        <v>459.29</v>
      </c>
      <c r="J734" s="115">
        <f>'[5]存货（  ）抽查盘点表'!O775</f>
        <v>2</v>
      </c>
      <c r="K734" s="111">
        <f t="shared" si="53"/>
        <v>114.8225</v>
      </c>
      <c r="L734" s="115">
        <f>'[5]存货（  ）抽查盘点表'!Z775</f>
        <v>229.645</v>
      </c>
      <c r="M734" s="116">
        <f t="shared" si="54"/>
        <v>-229.645</v>
      </c>
      <c r="N734" s="117">
        <f t="shared" si="55"/>
        <v>-0.5</v>
      </c>
      <c r="O734" s="118"/>
    </row>
    <row r="735" s="105" customFormat="1" ht="16.5" customHeight="1" spans="1:15">
      <c r="A735" s="108">
        <f>'[5]存货（  ）抽查盘点表'!A776</f>
        <v>771</v>
      </c>
      <c r="B735" s="109" t="str">
        <f>'[5]存货（  ）抽查盘点表'!B776</f>
        <v>11270164</v>
      </c>
      <c r="C735" s="108" t="str">
        <f>'[5]存货（  ）抽查盘点表'!D776</f>
        <v>丙烷表</v>
      </c>
      <c r="D735" s="110"/>
      <c r="E735" s="108"/>
      <c r="F735" s="108" t="str">
        <f>'[5]存货（  ）抽查盘点表'!G776</f>
        <v>件</v>
      </c>
      <c r="G735" s="111">
        <f>'[5]存货（  ）抽查盘点表'!I776</f>
        <v>0</v>
      </c>
      <c r="H735" s="111">
        <f t="shared" si="52"/>
        <v>0</v>
      </c>
      <c r="I735" s="111">
        <f>'[5]存货（  ）抽查盘点表'!J776</f>
        <v>15.56</v>
      </c>
      <c r="J735" s="115">
        <f>'[5]存货（  ）抽查盘点表'!O776</f>
        <v>0</v>
      </c>
      <c r="K735" s="111">
        <f t="shared" si="53"/>
        <v>0</v>
      </c>
      <c r="L735" s="115">
        <f>'[5]存货（  ）抽查盘点表'!Z776</f>
        <v>0</v>
      </c>
      <c r="M735" s="116">
        <f t="shared" si="54"/>
        <v>-15.56</v>
      </c>
      <c r="N735" s="117">
        <f t="shared" si="55"/>
        <v>-1</v>
      </c>
      <c r="O735" s="118"/>
    </row>
    <row r="736" s="105" customFormat="1" ht="16.5" customHeight="1" spans="1:15">
      <c r="A736" s="108">
        <f>'[5]存货（  ）抽查盘点表'!A777</f>
        <v>772</v>
      </c>
      <c r="B736" s="109" t="str">
        <f>'[5]存货（  ）抽查盘点表'!B777</f>
        <v>11270178</v>
      </c>
      <c r="C736" s="108" t="str">
        <f>'[5]存货（  ）抽查盘点表'!D777</f>
        <v>电笔</v>
      </c>
      <c r="D736" s="110"/>
      <c r="E736" s="108"/>
      <c r="F736" s="108" t="str">
        <f>'[5]存货（  ）抽查盘点表'!G777</f>
        <v>件</v>
      </c>
      <c r="G736" s="111">
        <f>'[5]存货（  ）抽查盘点表'!I777</f>
        <v>1</v>
      </c>
      <c r="H736" s="111">
        <f t="shared" si="52"/>
        <v>36.26</v>
      </c>
      <c r="I736" s="111">
        <f>'[5]存货（  ）抽查盘点表'!J777</f>
        <v>36.26</v>
      </c>
      <c r="J736" s="115">
        <f>'[5]存货（  ）抽查盘点表'!O777</f>
        <v>0</v>
      </c>
      <c r="K736" s="111">
        <f t="shared" si="53"/>
        <v>0</v>
      </c>
      <c r="L736" s="115">
        <f>'[5]存货（  ）抽查盘点表'!Z777</f>
        <v>0</v>
      </c>
      <c r="M736" s="116">
        <f t="shared" si="54"/>
        <v>-36.26</v>
      </c>
      <c r="N736" s="117">
        <f t="shared" si="55"/>
        <v>-1</v>
      </c>
      <c r="O736" s="118"/>
    </row>
    <row r="737" s="105" customFormat="1" ht="16.5" customHeight="1" spans="1:15">
      <c r="A737" s="108">
        <f>'[5]存货（  ）抽查盘点表'!A778</f>
        <v>773</v>
      </c>
      <c r="B737" s="109" t="str">
        <f>'[5]存货（  ）抽查盘点表'!B778</f>
        <v>11270181</v>
      </c>
      <c r="C737" s="108" t="str">
        <f>'[5]存货（  ）抽查盘点表'!D778</f>
        <v>等离子电极</v>
      </c>
      <c r="D737" s="110"/>
      <c r="E737" s="108"/>
      <c r="F737" s="108" t="str">
        <f>'[5]存货（  ）抽查盘点表'!G778</f>
        <v>件</v>
      </c>
      <c r="G737" s="111">
        <f>'[5]存货（  ）抽查盘点表'!I778</f>
        <v>0</v>
      </c>
      <c r="H737" s="111">
        <f t="shared" si="52"/>
        <v>0</v>
      </c>
      <c r="I737" s="111">
        <f>'[5]存货（  ）抽查盘点表'!J778</f>
        <v>29.75</v>
      </c>
      <c r="J737" s="115">
        <f>'[5]存货（  ）抽查盘点表'!O778</f>
        <v>0</v>
      </c>
      <c r="K737" s="111">
        <f t="shared" si="53"/>
        <v>0</v>
      </c>
      <c r="L737" s="115">
        <f>'[5]存货（  ）抽查盘点表'!Z778</f>
        <v>0</v>
      </c>
      <c r="M737" s="116">
        <f t="shared" si="54"/>
        <v>-29.75</v>
      </c>
      <c r="N737" s="117">
        <f t="shared" si="55"/>
        <v>-1</v>
      </c>
      <c r="O737" s="118"/>
    </row>
    <row r="738" s="105" customFormat="1" ht="16.5" customHeight="1" spans="1:15">
      <c r="A738" s="108">
        <f>'[5]存货（  ）抽查盘点表'!A779</f>
        <v>774</v>
      </c>
      <c r="B738" s="109" t="str">
        <f>'[5]存货（  ）抽查盘点表'!B779</f>
        <v>11270182</v>
      </c>
      <c r="C738" s="108" t="str">
        <f>'[5]存货（  ）抽查盘点表'!D779</f>
        <v>等离子喷嘴</v>
      </c>
      <c r="D738" s="110"/>
      <c r="E738" s="108"/>
      <c r="F738" s="108" t="str">
        <f>'[5]存货（  ）抽查盘点表'!G779</f>
        <v>件</v>
      </c>
      <c r="G738" s="111">
        <f>'[5]存货（  ）抽查盘点表'!I779</f>
        <v>400</v>
      </c>
      <c r="H738" s="111">
        <f t="shared" si="52"/>
        <v>8.633625</v>
      </c>
      <c r="I738" s="111">
        <f>'[5]存货（  ）抽查盘点表'!J779</f>
        <v>3453.45</v>
      </c>
      <c r="J738" s="115">
        <f>'[5]存货（  ）抽查盘点表'!O779</f>
        <v>200</v>
      </c>
      <c r="K738" s="111">
        <f t="shared" si="53"/>
        <v>4.3168125</v>
      </c>
      <c r="L738" s="115">
        <f>'[5]存货（  ）抽查盘点表'!Z779</f>
        <v>863.3625</v>
      </c>
      <c r="M738" s="116">
        <f t="shared" si="54"/>
        <v>-2590.0875</v>
      </c>
      <c r="N738" s="117">
        <f t="shared" si="55"/>
        <v>-0.75</v>
      </c>
      <c r="O738" s="118"/>
    </row>
    <row r="739" s="105" customFormat="1" ht="16.5" customHeight="1" spans="1:15">
      <c r="A739" s="108">
        <f>'[5]存货（  ）抽查盘点表'!A780</f>
        <v>775</v>
      </c>
      <c r="B739" s="109" t="str">
        <f>'[5]存货（  ）抽查盘点表'!B780</f>
        <v>11270199</v>
      </c>
      <c r="C739" s="108" t="str">
        <f>'[5]存货（  ）抽查盘点表'!D780</f>
        <v>配件</v>
      </c>
      <c r="D739" s="110"/>
      <c r="E739" s="108"/>
      <c r="F739" s="108" t="str">
        <f>'[5]存货（  ）抽查盘点表'!G780</f>
        <v>批</v>
      </c>
      <c r="G739" s="111">
        <f>'[5]存货（  ）抽查盘点表'!I780</f>
        <v>900</v>
      </c>
      <c r="H739" s="111">
        <f t="shared" si="52"/>
        <v>0.707966666666667</v>
      </c>
      <c r="I739" s="111">
        <f>'[5]存货（  ）抽查盘点表'!J780</f>
        <v>637.17</v>
      </c>
      <c r="J739" s="115">
        <f>'[5]存货（  ）抽查盘点表'!O780</f>
        <v>0</v>
      </c>
      <c r="K739" s="111">
        <f t="shared" si="53"/>
        <v>0</v>
      </c>
      <c r="L739" s="115">
        <f>'[5]存货（  ）抽查盘点表'!Z780</f>
        <v>0</v>
      </c>
      <c r="M739" s="116">
        <f t="shared" si="54"/>
        <v>-637.17</v>
      </c>
      <c r="N739" s="117">
        <f t="shared" si="55"/>
        <v>-1</v>
      </c>
      <c r="O739" s="118"/>
    </row>
    <row r="740" s="105" customFormat="1" ht="16.5" customHeight="1" spans="1:15">
      <c r="A740" s="108">
        <f>'[5]存货（  ）抽查盘点表'!A781</f>
        <v>776</v>
      </c>
      <c r="B740" s="109" t="str">
        <f>'[5]存货（  ）抽查盘点表'!B781</f>
        <v>11270255</v>
      </c>
      <c r="C740" s="108" t="str">
        <f>'[5]存货（  ）抽查盘点表'!D781</f>
        <v>绝缘套</v>
      </c>
      <c r="D740" s="110"/>
      <c r="E740" s="108"/>
      <c r="F740" s="108" t="str">
        <f>'[5]存货（  ）抽查盘点表'!G781</f>
        <v>件</v>
      </c>
      <c r="G740" s="111">
        <f>'[5]存货（  ）抽查盘点表'!I781</f>
        <v>0</v>
      </c>
      <c r="H740" s="111">
        <f t="shared" si="52"/>
        <v>0</v>
      </c>
      <c r="I740" s="111">
        <f>'[5]存货（  ）抽查盘点表'!J781</f>
        <v>36.97</v>
      </c>
      <c r="J740" s="115">
        <f>'[5]存货（  ）抽查盘点表'!O781</f>
        <v>0</v>
      </c>
      <c r="K740" s="111">
        <f t="shared" si="53"/>
        <v>0</v>
      </c>
      <c r="L740" s="115">
        <f>'[5]存货（  ）抽查盘点表'!Z781</f>
        <v>0</v>
      </c>
      <c r="M740" s="116">
        <f t="shared" si="54"/>
        <v>-36.97</v>
      </c>
      <c r="N740" s="117">
        <f t="shared" si="55"/>
        <v>-1</v>
      </c>
      <c r="O740" s="118"/>
    </row>
    <row r="741" s="105" customFormat="1" ht="16.5" customHeight="1" spans="1:15">
      <c r="A741" s="108">
        <f>'[5]存货（  ）抽查盘点表'!A782</f>
        <v>777</v>
      </c>
      <c r="B741" s="109" t="str">
        <f>'[5]存货（  ）抽查盘点表'!B782</f>
        <v>11270323</v>
      </c>
      <c r="C741" s="108" t="str">
        <f>'[5]存货（  ）抽查盘点表'!D782</f>
        <v>切割片</v>
      </c>
      <c r="D741" s="110" t="str">
        <f>'[5]存货（  ）抽查盘点表'!E782</f>
        <v>400</v>
      </c>
      <c r="E741" s="108"/>
      <c r="F741" s="108" t="str">
        <f>'[5]存货（  ）抽查盘点表'!G782</f>
        <v>片</v>
      </c>
      <c r="G741" s="111">
        <f>'[5]存货（  ）抽查盘点表'!I782</f>
        <v>5</v>
      </c>
      <c r="H741" s="111">
        <f t="shared" si="52"/>
        <v>10.874</v>
      </c>
      <c r="I741" s="111">
        <f>'[5]存货（  ）抽查盘点表'!J782</f>
        <v>54.37</v>
      </c>
      <c r="J741" s="115">
        <f>'[5]存货（  ）抽查盘点表'!O782</f>
        <v>5</v>
      </c>
      <c r="K741" s="111">
        <f t="shared" si="53"/>
        <v>5.437</v>
      </c>
      <c r="L741" s="115">
        <f>'[5]存货（  ）抽查盘点表'!Z782</f>
        <v>27.185</v>
      </c>
      <c r="M741" s="116">
        <f t="shared" si="54"/>
        <v>-27.185</v>
      </c>
      <c r="N741" s="117">
        <f t="shared" si="55"/>
        <v>-0.5</v>
      </c>
      <c r="O741" s="118"/>
    </row>
    <row r="742" s="105" customFormat="1" ht="16.5" customHeight="1" spans="1:15">
      <c r="A742" s="108">
        <f>'[5]存货（  ）抽查盘点表'!A783</f>
        <v>778</v>
      </c>
      <c r="B742" s="109" t="str">
        <f>'[5]存货（  ）抽查盘点表'!B783</f>
        <v>11270328</v>
      </c>
      <c r="C742" s="108" t="str">
        <f>'[5]存货（  ）抽查盘点表'!D783</f>
        <v>劳保鞋</v>
      </c>
      <c r="D742" s="110"/>
      <c r="E742" s="108"/>
      <c r="F742" s="108" t="str">
        <f>'[5]存货（  ）抽查盘点表'!G783</f>
        <v>双</v>
      </c>
      <c r="G742" s="111">
        <f>'[5]存货（  ）抽查盘点表'!I783</f>
        <v>56</v>
      </c>
      <c r="H742" s="111">
        <f t="shared" si="52"/>
        <v>62.8642857142857</v>
      </c>
      <c r="I742" s="111">
        <f>'[5]存货（  ）抽查盘点表'!J783</f>
        <v>3520.4</v>
      </c>
      <c r="J742" s="115">
        <f>'[5]存货（  ）抽查盘点表'!O783</f>
        <v>6</v>
      </c>
      <c r="K742" s="111">
        <f t="shared" si="53"/>
        <v>31.432143</v>
      </c>
      <c r="L742" s="115">
        <f>'[5]存货（  ）抽查盘点表'!Z783</f>
        <v>188.592858</v>
      </c>
      <c r="M742" s="116">
        <f t="shared" si="54"/>
        <v>-3331.807142</v>
      </c>
      <c r="N742" s="117">
        <f t="shared" si="55"/>
        <v>-0.946428571185093</v>
      </c>
      <c r="O742" s="118"/>
    </row>
    <row r="743" s="105" customFormat="1" ht="16.5" customHeight="1" spans="1:15">
      <c r="A743" s="108">
        <f>'[5]存货（  ）抽查盘点表'!A784</f>
        <v>779</v>
      </c>
      <c r="B743" s="109" t="str">
        <f>'[5]存货（  ）抽查盘点表'!B784</f>
        <v>11270333</v>
      </c>
      <c r="C743" s="108" t="str">
        <f>'[5]存货（  ）抽查盘点表'!D784</f>
        <v>电焊钳</v>
      </c>
      <c r="D743" s="110" t="str">
        <f>'[5]存货（  ）抽查盘点表'!E784</f>
        <v>800A</v>
      </c>
      <c r="E743" s="108"/>
      <c r="F743" s="108" t="str">
        <f>'[5]存货（  ）抽查盘点表'!G784</f>
        <v>把</v>
      </c>
      <c r="G743" s="111">
        <f>'[5]存货（  ）抽查盘点表'!I784</f>
        <v>2</v>
      </c>
      <c r="H743" s="111">
        <f t="shared" si="52"/>
        <v>20.355</v>
      </c>
      <c r="I743" s="111">
        <f>'[5]存货（  ）抽查盘点表'!J784</f>
        <v>40.71</v>
      </c>
      <c r="J743" s="115">
        <f>'[5]存货（  ）抽查盘点表'!O784</f>
        <v>2</v>
      </c>
      <c r="K743" s="111">
        <f t="shared" si="53"/>
        <v>10.1775</v>
      </c>
      <c r="L743" s="115">
        <f>'[5]存货（  ）抽查盘点表'!Z784</f>
        <v>20.355</v>
      </c>
      <c r="M743" s="116">
        <f t="shared" si="54"/>
        <v>-20.355</v>
      </c>
      <c r="N743" s="117">
        <f t="shared" si="55"/>
        <v>-0.5</v>
      </c>
      <c r="O743" s="118"/>
    </row>
    <row r="744" s="105" customFormat="1" ht="16.5" customHeight="1" spans="1:15">
      <c r="A744" s="108">
        <f>'[5]存货（  ）抽查盘点表'!A785</f>
        <v>780</v>
      </c>
      <c r="B744" s="109" t="str">
        <f>'[5]存货（  ）抽查盘点表'!B785</f>
        <v>11270372</v>
      </c>
      <c r="C744" s="108" t="str">
        <f>'[5]存货（  ）抽查盘点表'!D785</f>
        <v>大锤</v>
      </c>
      <c r="D744" s="110"/>
      <c r="E744" s="108"/>
      <c r="F744" s="108" t="str">
        <f>'[5]存货（  ）抽查盘点表'!G785</f>
        <v>把</v>
      </c>
      <c r="G744" s="111">
        <f>'[5]存货（  ）抽查盘点表'!I785</f>
        <v>2</v>
      </c>
      <c r="H744" s="111">
        <f t="shared" si="52"/>
        <v>79.645</v>
      </c>
      <c r="I744" s="111">
        <f>'[5]存货（  ）抽查盘点表'!J785</f>
        <v>159.29</v>
      </c>
      <c r="J744" s="115">
        <f>'[5]存货（  ）抽查盘点表'!O785</f>
        <v>2</v>
      </c>
      <c r="K744" s="111">
        <f t="shared" si="53"/>
        <v>39.8225</v>
      </c>
      <c r="L744" s="115">
        <f>'[5]存货（  ）抽查盘点表'!Z785</f>
        <v>79.645</v>
      </c>
      <c r="M744" s="116">
        <f t="shared" si="54"/>
        <v>-79.645</v>
      </c>
      <c r="N744" s="117">
        <f t="shared" si="55"/>
        <v>-0.5</v>
      </c>
      <c r="O744" s="118"/>
    </row>
    <row r="745" s="105" customFormat="1" ht="16.5" customHeight="1" spans="1:15">
      <c r="A745" s="108">
        <f>'[5]存货（  ）抽查盘点表'!A786</f>
        <v>781</v>
      </c>
      <c r="B745" s="109" t="str">
        <f>'[5]存货（  ）抽查盘点表'!B786</f>
        <v>11270399</v>
      </c>
      <c r="C745" s="108" t="str">
        <f>'[5]存货（  ）抽查盘点表'!D786</f>
        <v>三通</v>
      </c>
      <c r="D745" s="110"/>
      <c r="E745" s="108"/>
      <c r="F745" s="108" t="str">
        <f>'[5]存货（  ）抽查盘点表'!G786</f>
        <v>个</v>
      </c>
      <c r="G745" s="111">
        <f>'[5]存货（  ）抽查盘点表'!I786</f>
        <v>5</v>
      </c>
      <c r="H745" s="111">
        <f t="shared" si="52"/>
        <v>14.992</v>
      </c>
      <c r="I745" s="111">
        <f>'[5]存货（  ）抽查盘点表'!J786</f>
        <v>74.96</v>
      </c>
      <c r="J745" s="115">
        <f>'[5]存货（  ）抽查盘点表'!O786</f>
        <v>5</v>
      </c>
      <c r="K745" s="111">
        <f t="shared" si="53"/>
        <v>7.496</v>
      </c>
      <c r="L745" s="115">
        <f>'[5]存货（  ）抽查盘点表'!Z786</f>
        <v>37.48</v>
      </c>
      <c r="M745" s="116">
        <f t="shared" si="54"/>
        <v>-37.48</v>
      </c>
      <c r="N745" s="117">
        <f t="shared" si="55"/>
        <v>-0.5</v>
      </c>
      <c r="O745" s="118"/>
    </row>
    <row r="746" s="105" customFormat="1" ht="16.5" customHeight="1" spans="1:15">
      <c r="A746" s="108">
        <f>'[5]存货（  ）抽查盘点表'!A787</f>
        <v>782</v>
      </c>
      <c r="B746" s="109" t="str">
        <f>'[5]存货（  ）抽查盘点表'!B787</f>
        <v>11270401</v>
      </c>
      <c r="C746" s="108" t="str">
        <f>'[5]存货（  ）抽查盘点表'!D787</f>
        <v>滑轮</v>
      </c>
      <c r="D746" s="110"/>
      <c r="E746" s="108"/>
      <c r="F746" s="108" t="str">
        <f>'[5]存货（  ）抽查盘点表'!G787</f>
        <v>个</v>
      </c>
      <c r="G746" s="111">
        <f>'[5]存货（  ）抽查盘点表'!I787</f>
        <v>28</v>
      </c>
      <c r="H746" s="111">
        <f t="shared" si="52"/>
        <v>7.71178571428571</v>
      </c>
      <c r="I746" s="111">
        <f>'[5]存货（  ）抽查盘点表'!J787</f>
        <v>215.93</v>
      </c>
      <c r="J746" s="115">
        <f>'[5]存货（  ）抽查盘点表'!O787</f>
        <v>28</v>
      </c>
      <c r="K746" s="111">
        <f t="shared" si="53"/>
        <v>3.855893</v>
      </c>
      <c r="L746" s="115">
        <f>'[5]存货（  ）抽查盘点表'!Z787</f>
        <v>107.965004</v>
      </c>
      <c r="M746" s="116">
        <f t="shared" si="54"/>
        <v>-107.964996</v>
      </c>
      <c r="N746" s="117">
        <f t="shared" si="55"/>
        <v>-0.499999981475478</v>
      </c>
      <c r="O746" s="118"/>
    </row>
    <row r="747" s="105" customFormat="1" ht="16.5" customHeight="1" spans="1:15">
      <c r="A747" s="108">
        <f>'[5]存货（  ）抽查盘点表'!A788</f>
        <v>783</v>
      </c>
      <c r="B747" s="109" t="str">
        <f>'[5]存货（  ）抽查盘点表'!B788</f>
        <v>11270428</v>
      </c>
      <c r="C747" s="108" t="str">
        <f>'[5]存货（  ）抽查盘点表'!D788</f>
        <v>箱体</v>
      </c>
      <c r="D747" s="110"/>
      <c r="E747" s="108"/>
      <c r="F747" s="108" t="str">
        <f>'[5]存货（  ）抽查盘点表'!G788</f>
        <v>个</v>
      </c>
      <c r="G747" s="111">
        <f>'[5]存货（  ）抽查盘点表'!I788</f>
        <v>61</v>
      </c>
      <c r="H747" s="111">
        <f t="shared" si="52"/>
        <v>1410.19196721311</v>
      </c>
      <c r="I747" s="111">
        <f>'[5]存货（  ）抽查盘点表'!J788</f>
        <v>86021.71</v>
      </c>
      <c r="J747" s="115">
        <f>'[5]存货（  ）抽查盘点表'!O788</f>
        <v>61</v>
      </c>
      <c r="K747" s="111">
        <f t="shared" si="53"/>
        <v>705.0959835</v>
      </c>
      <c r="L747" s="115">
        <f>'[5]存货（  ）抽查盘点表'!Z788</f>
        <v>43010.8549935</v>
      </c>
      <c r="M747" s="116">
        <f t="shared" si="54"/>
        <v>-43010.8550065</v>
      </c>
      <c r="N747" s="117">
        <f t="shared" si="55"/>
        <v>-0.500000000075562</v>
      </c>
      <c r="O747" s="118"/>
    </row>
    <row r="748" s="105" customFormat="1" ht="16.5" customHeight="1" spans="1:15">
      <c r="A748" s="108">
        <f>'[5]存货（  ）抽查盘点表'!A789</f>
        <v>784</v>
      </c>
      <c r="B748" s="109" t="str">
        <f>'[5]存货（  ）抽查盘点表'!B789</f>
        <v>11270432</v>
      </c>
      <c r="C748" s="108" t="str">
        <f>'[5]存货（  ）抽查盘点表'!D789</f>
        <v>枪嘴</v>
      </c>
      <c r="D748" s="110"/>
      <c r="E748" s="108"/>
      <c r="F748" s="108" t="str">
        <f>'[5]存货（  ）抽查盘点表'!G789</f>
        <v>个</v>
      </c>
      <c r="G748" s="111">
        <f>'[5]存货（  ）抽查盘点表'!I789</f>
        <v>34</v>
      </c>
      <c r="H748" s="111">
        <f t="shared" si="52"/>
        <v>194.408235294118</v>
      </c>
      <c r="I748" s="111">
        <f>'[5]存货（  ）抽查盘点表'!J789</f>
        <v>6609.88</v>
      </c>
      <c r="J748" s="115">
        <f>'[5]存货（  ）抽查盘点表'!O789</f>
        <v>34</v>
      </c>
      <c r="K748" s="111">
        <f t="shared" si="53"/>
        <v>97.2041175</v>
      </c>
      <c r="L748" s="115">
        <f>'[5]存货（  ）抽查盘点表'!Z789</f>
        <v>3304.939995</v>
      </c>
      <c r="M748" s="116">
        <f t="shared" si="54"/>
        <v>-3304.940005</v>
      </c>
      <c r="N748" s="117">
        <f t="shared" si="55"/>
        <v>-0.500000000756443</v>
      </c>
      <c r="O748" s="118"/>
    </row>
    <row r="749" s="105" customFormat="1" ht="16.5" customHeight="1" spans="1:15">
      <c r="A749" s="108">
        <f>'[5]存货（  ）抽查盘点表'!A790</f>
        <v>785</v>
      </c>
      <c r="B749" s="109" t="str">
        <f>'[5]存货（  ）抽查盘点表'!B790</f>
        <v>11270496</v>
      </c>
      <c r="C749" s="108" t="str">
        <f>'[5]存货（  ）抽查盘点表'!D790</f>
        <v>定子</v>
      </c>
      <c r="D749" s="110"/>
      <c r="E749" s="108"/>
      <c r="F749" s="108" t="str">
        <f>'[5]存货（  ）抽查盘点表'!G790</f>
        <v>个</v>
      </c>
      <c r="G749" s="111">
        <f>'[5]存货（  ）抽查盘点表'!I790</f>
        <v>2</v>
      </c>
      <c r="H749" s="111">
        <f t="shared" si="52"/>
        <v>210.395</v>
      </c>
      <c r="I749" s="111">
        <f>'[5]存货（  ）抽查盘点表'!J790</f>
        <v>420.79</v>
      </c>
      <c r="J749" s="115">
        <f>'[5]存货（  ）抽查盘点表'!O790</f>
        <v>2</v>
      </c>
      <c r="K749" s="111">
        <f t="shared" si="53"/>
        <v>105.1975</v>
      </c>
      <c r="L749" s="115">
        <f>'[5]存货（  ）抽查盘点表'!Z790</f>
        <v>210.395</v>
      </c>
      <c r="M749" s="116">
        <f t="shared" si="54"/>
        <v>-210.395</v>
      </c>
      <c r="N749" s="117">
        <f t="shared" si="55"/>
        <v>-0.5</v>
      </c>
      <c r="O749" s="118"/>
    </row>
    <row r="750" s="105" customFormat="1" ht="16.5" customHeight="1" spans="1:15">
      <c r="A750" s="108">
        <f>'[5]存货（  ）抽查盘点表'!A791</f>
        <v>786</v>
      </c>
      <c r="B750" s="109" t="str">
        <f>'[5]存货（  ）抽查盘点表'!B791</f>
        <v>11270631</v>
      </c>
      <c r="C750" s="108" t="str">
        <f>'[5]存货（  ）抽查盘点表'!D791</f>
        <v>受电器支架</v>
      </c>
      <c r="D750" s="110"/>
      <c r="E750" s="108"/>
      <c r="F750" s="108" t="str">
        <f>'[5]存货（  ）抽查盘点表'!G791</f>
        <v>个</v>
      </c>
      <c r="G750" s="111">
        <f>'[5]存货（  ）抽查盘点表'!I791</f>
        <v>6</v>
      </c>
      <c r="H750" s="111">
        <f t="shared" si="52"/>
        <v>33.3633333333333</v>
      </c>
      <c r="I750" s="111">
        <f>'[5]存货（  ）抽查盘点表'!J791</f>
        <v>200.18</v>
      </c>
      <c r="J750" s="115">
        <f>'[5]存货（  ）抽查盘点表'!O791</f>
        <v>6</v>
      </c>
      <c r="K750" s="111">
        <f t="shared" si="53"/>
        <v>16.6816665</v>
      </c>
      <c r="L750" s="115">
        <f>'[5]存货（  ）抽查盘点表'!Z791</f>
        <v>100.089999</v>
      </c>
      <c r="M750" s="116">
        <f t="shared" si="54"/>
        <v>-100.090001</v>
      </c>
      <c r="N750" s="117">
        <f t="shared" si="55"/>
        <v>-0.500000004995504</v>
      </c>
      <c r="O750" s="118"/>
    </row>
    <row r="751" s="105" customFormat="1" ht="16.5" customHeight="1" spans="1:15">
      <c r="A751" s="108">
        <f>'[5]存货（  ）抽查盘点表'!A792</f>
        <v>787</v>
      </c>
      <c r="B751" s="109" t="str">
        <f>'[5]存货（  ）抽查盘点表'!B792</f>
        <v>11270650</v>
      </c>
      <c r="C751" s="108" t="str">
        <f>'[5]存货（  ）抽查盘点表'!D792</f>
        <v>护板</v>
      </c>
      <c r="D751" s="110"/>
      <c r="E751" s="108"/>
      <c r="F751" s="108" t="str">
        <f>'[5]存货（  ）抽查盘点表'!G792</f>
        <v>件</v>
      </c>
      <c r="G751" s="111">
        <f>'[5]存货（  ）抽查盘点表'!I792</f>
        <v>1</v>
      </c>
      <c r="H751" s="111">
        <f t="shared" si="52"/>
        <v>241.38</v>
      </c>
      <c r="I751" s="111">
        <f>'[5]存货（  ）抽查盘点表'!J792</f>
        <v>241.38</v>
      </c>
      <c r="J751" s="115">
        <f>'[5]存货（  ）抽查盘点表'!O792</f>
        <v>1</v>
      </c>
      <c r="K751" s="111">
        <f t="shared" si="53"/>
        <v>120.69</v>
      </c>
      <c r="L751" s="115">
        <f>'[5]存货（  ）抽查盘点表'!Z792</f>
        <v>120.69</v>
      </c>
      <c r="M751" s="116">
        <f t="shared" si="54"/>
        <v>-120.69</v>
      </c>
      <c r="N751" s="117">
        <f t="shared" si="55"/>
        <v>-0.5</v>
      </c>
      <c r="O751" s="118"/>
    </row>
    <row r="752" s="105" customFormat="1" ht="16.5" customHeight="1" spans="1:15">
      <c r="A752" s="108">
        <f>'[5]存货（  ）抽查盘点表'!A793</f>
        <v>788</v>
      </c>
      <c r="B752" s="109" t="str">
        <f>'[5]存货（  ）抽查盘点表'!B793</f>
        <v>11270673</v>
      </c>
      <c r="C752" s="108" t="str">
        <f>'[5]存货（  ）抽查盘点表'!D793</f>
        <v>油气分离器</v>
      </c>
      <c r="D752" s="110"/>
      <c r="E752" s="108"/>
      <c r="F752" s="108" t="str">
        <f>'[5]存货（  ）抽查盘点表'!G793</f>
        <v>件</v>
      </c>
      <c r="G752" s="111">
        <f>'[5]存货（  ）抽查盘点表'!I793</f>
        <v>1</v>
      </c>
      <c r="H752" s="111">
        <f t="shared" si="52"/>
        <v>974.34</v>
      </c>
      <c r="I752" s="111">
        <f>'[5]存货（  ）抽查盘点表'!J793</f>
        <v>974.34</v>
      </c>
      <c r="J752" s="115">
        <f>'[5]存货（  ）抽查盘点表'!O793</f>
        <v>1</v>
      </c>
      <c r="K752" s="111">
        <f t="shared" si="53"/>
        <v>487.17</v>
      </c>
      <c r="L752" s="115">
        <f>'[5]存货（  ）抽查盘点表'!Z793</f>
        <v>487.17</v>
      </c>
      <c r="M752" s="116">
        <f t="shared" si="54"/>
        <v>-487.17</v>
      </c>
      <c r="N752" s="117">
        <f t="shared" si="55"/>
        <v>-0.5</v>
      </c>
      <c r="O752" s="118"/>
    </row>
    <row r="753" s="105" customFormat="1" ht="16.5" customHeight="1" spans="1:15">
      <c r="A753" s="108">
        <f>'[5]存货（  ）抽查盘点表'!A794</f>
        <v>789</v>
      </c>
      <c r="B753" s="109" t="str">
        <f>'[5]存货（  ）抽查盘点表'!B794</f>
        <v>11270935</v>
      </c>
      <c r="C753" s="108" t="str">
        <f>'[5]存货（  ）抽查盘点表'!D794</f>
        <v>铜压帽</v>
      </c>
      <c r="D753" s="110"/>
      <c r="E753" s="108"/>
      <c r="F753" s="108" t="str">
        <f>'[5]存货（  ）抽查盘点表'!G794</f>
        <v>个</v>
      </c>
      <c r="G753" s="111">
        <f>'[5]存货（  ）抽查盘点表'!I794</f>
        <v>22</v>
      </c>
      <c r="H753" s="111">
        <f t="shared" si="52"/>
        <v>2.56318181818182</v>
      </c>
      <c r="I753" s="111">
        <f>'[5]存货（  ）抽查盘点表'!J794</f>
        <v>56.39</v>
      </c>
      <c r="J753" s="115">
        <f>'[5]存货（  ）抽查盘点表'!O794</f>
        <v>2</v>
      </c>
      <c r="K753" s="111">
        <f t="shared" si="53"/>
        <v>1.281591</v>
      </c>
      <c r="L753" s="115">
        <f>'[5]存货（  ）抽查盘点表'!Z794</f>
        <v>2.563182</v>
      </c>
      <c r="M753" s="116">
        <f t="shared" si="54"/>
        <v>-53.826818</v>
      </c>
      <c r="N753" s="117">
        <f t="shared" si="55"/>
        <v>-0.954545451321156</v>
      </c>
      <c r="O753" s="118"/>
    </row>
    <row r="754" s="105" customFormat="1" ht="16.5" customHeight="1" spans="1:15">
      <c r="A754" s="108">
        <f>'[5]存货（  ）抽查盘点表'!A795</f>
        <v>790</v>
      </c>
      <c r="B754" s="109" t="str">
        <f>'[5]存货（  ）抽查盘点表'!B795</f>
        <v>11270936</v>
      </c>
      <c r="C754" s="108" t="str">
        <f>'[5]存货（  ）抽查盘点表'!D795</f>
        <v>送丝管</v>
      </c>
      <c r="D754" s="110" t="str">
        <f>'[5]存货（  ）抽查盘点表'!E795</f>
        <v>φ1.2</v>
      </c>
      <c r="E754" s="108"/>
      <c r="F754" s="108" t="str">
        <f>'[5]存货（  ）抽查盘点表'!G795</f>
        <v>条</v>
      </c>
      <c r="G754" s="111">
        <f>'[5]存货（  ）抽查盘点表'!I795</f>
        <v>0</v>
      </c>
      <c r="H754" s="111">
        <f t="shared" si="52"/>
        <v>0</v>
      </c>
      <c r="I754" s="111">
        <f>'[5]存货（  ）抽查盘点表'!J795</f>
        <v>16.59</v>
      </c>
      <c r="J754" s="115">
        <f>'[5]存货（  ）抽查盘点表'!O795</f>
        <v>0</v>
      </c>
      <c r="K754" s="111">
        <f t="shared" si="53"/>
        <v>0</v>
      </c>
      <c r="L754" s="115">
        <f>'[5]存货（  ）抽查盘点表'!Z795</f>
        <v>0</v>
      </c>
      <c r="M754" s="116">
        <f t="shared" si="54"/>
        <v>-16.59</v>
      </c>
      <c r="N754" s="117">
        <f t="shared" si="55"/>
        <v>-1</v>
      </c>
      <c r="O754" s="118"/>
    </row>
    <row r="755" s="105" customFormat="1" ht="16.5" customHeight="1" spans="1:15">
      <c r="A755" s="108">
        <f>'[5]存货（  ）抽查盘点表'!A796</f>
        <v>791</v>
      </c>
      <c r="B755" s="109" t="str">
        <f>'[5]存货（  ）抽查盘点表'!B796</f>
        <v>11270947</v>
      </c>
      <c r="C755" s="108" t="str">
        <f>'[5]存货（  ）抽查盘点表'!D796</f>
        <v>车用反光贴</v>
      </c>
      <c r="D755" s="110"/>
      <c r="E755" s="108"/>
      <c r="F755" s="108" t="str">
        <f>'[5]存货（  ）抽查盘点表'!G796</f>
        <v>件</v>
      </c>
      <c r="G755" s="111">
        <f>'[5]存货（  ）抽查盘点表'!I796</f>
        <v>20</v>
      </c>
      <c r="H755" s="111">
        <f t="shared" si="52"/>
        <v>44.7365</v>
      </c>
      <c r="I755" s="111">
        <f>'[5]存货（  ）抽查盘点表'!J796</f>
        <v>894.73</v>
      </c>
      <c r="J755" s="115">
        <f>'[5]存货（  ）抽查盘点表'!O796</f>
        <v>20</v>
      </c>
      <c r="K755" s="111">
        <f t="shared" si="53"/>
        <v>22.36825</v>
      </c>
      <c r="L755" s="115">
        <f>'[5]存货（  ）抽查盘点表'!Z796</f>
        <v>447.365</v>
      </c>
      <c r="M755" s="116">
        <f t="shared" si="54"/>
        <v>-447.365</v>
      </c>
      <c r="N755" s="117">
        <f t="shared" si="55"/>
        <v>-0.5</v>
      </c>
      <c r="O755" s="118"/>
    </row>
    <row r="756" s="105" customFormat="1" ht="16.5" customHeight="1" spans="1:15">
      <c r="A756" s="108">
        <f>'[5]存货（  ）抽查盘点表'!A797</f>
        <v>792</v>
      </c>
      <c r="B756" s="109" t="str">
        <f>'[5]存货（  ）抽查盘点表'!B797</f>
        <v>11270950</v>
      </c>
      <c r="C756" s="108" t="str">
        <f>'[5]存货（  ）抽查盘点表'!D797</f>
        <v>曲线锯</v>
      </c>
      <c r="D756" s="110" t="str">
        <f>'[5]存货（  ）抽查盘点表'!E797</f>
        <v>东成M1Q-FF-85</v>
      </c>
      <c r="E756" s="108"/>
      <c r="F756" s="108" t="str">
        <f>'[5]存货（  ）抽查盘点表'!G797</f>
        <v>台</v>
      </c>
      <c r="G756" s="111">
        <f>'[5]存货（  ）抽查盘点表'!I797</f>
        <v>2</v>
      </c>
      <c r="H756" s="111">
        <f t="shared" si="52"/>
        <v>380.345</v>
      </c>
      <c r="I756" s="111">
        <f>'[5]存货（  ）抽查盘点表'!J797</f>
        <v>760.69</v>
      </c>
      <c r="J756" s="115">
        <f>'[5]存货（  ）抽查盘点表'!O797</f>
        <v>2</v>
      </c>
      <c r="K756" s="111">
        <f t="shared" si="53"/>
        <v>190.1725</v>
      </c>
      <c r="L756" s="115">
        <f>'[5]存货（  ）抽查盘点表'!Z797</f>
        <v>380.345</v>
      </c>
      <c r="M756" s="116">
        <f t="shared" si="54"/>
        <v>-380.345</v>
      </c>
      <c r="N756" s="117">
        <f t="shared" si="55"/>
        <v>-0.5</v>
      </c>
      <c r="O756" s="118"/>
    </row>
    <row r="757" s="105" customFormat="1" ht="16.5" customHeight="1" spans="1:15">
      <c r="A757" s="108">
        <f>'[5]存货（  ）抽查盘点表'!A798</f>
        <v>793</v>
      </c>
      <c r="B757" s="109" t="str">
        <f>'[5]存货（  ）抽查盘点表'!B798</f>
        <v>11270959</v>
      </c>
      <c r="C757" s="108" t="str">
        <f>'[5]存货（  ）抽查盘点表'!D798</f>
        <v>吊钩</v>
      </c>
      <c r="D757" s="110" t="str">
        <f>'[5]存货（  ）抽查盘点表'!E798</f>
        <v>2T</v>
      </c>
      <c r="E757" s="108"/>
      <c r="F757" s="108" t="str">
        <f>'[5]存货（  ）抽查盘点表'!G798</f>
        <v>件</v>
      </c>
      <c r="G757" s="111">
        <f>'[5]存货（  ）抽查盘点表'!I798</f>
        <v>3</v>
      </c>
      <c r="H757" s="111">
        <f t="shared" si="52"/>
        <v>33.62</v>
      </c>
      <c r="I757" s="111">
        <f>'[5]存货（  ）抽查盘点表'!J798</f>
        <v>100.86</v>
      </c>
      <c r="J757" s="115">
        <f>'[5]存货（  ）抽查盘点表'!O798</f>
        <v>3</v>
      </c>
      <c r="K757" s="111">
        <f t="shared" si="53"/>
        <v>16.81</v>
      </c>
      <c r="L757" s="115">
        <f>'[5]存货（  ）抽查盘点表'!Z798</f>
        <v>50.43</v>
      </c>
      <c r="M757" s="116">
        <f t="shared" si="54"/>
        <v>-50.43</v>
      </c>
      <c r="N757" s="117">
        <f t="shared" si="55"/>
        <v>-0.5</v>
      </c>
      <c r="O757" s="118"/>
    </row>
    <row r="758" s="105" customFormat="1" ht="16.5" customHeight="1" spans="1:15">
      <c r="A758" s="108">
        <f>'[5]存货（  ）抽查盘点表'!A799</f>
        <v>794</v>
      </c>
      <c r="B758" s="109" t="str">
        <f>'[5]存货（  ）抽查盘点表'!B799</f>
        <v>11271083</v>
      </c>
      <c r="C758" s="108" t="str">
        <f>'[5]存货（  ）抽查盘点表'!D799</f>
        <v>鳄鱼夹</v>
      </c>
      <c r="D758" s="110"/>
      <c r="E758" s="108"/>
      <c r="F758" s="108" t="str">
        <f>'[5]存货（  ）抽查盘点表'!G799</f>
        <v>个</v>
      </c>
      <c r="G758" s="111">
        <f>'[5]存货（  ）抽查盘点表'!I799</f>
        <v>210</v>
      </c>
      <c r="H758" s="111">
        <f t="shared" si="52"/>
        <v>1.15047619047619</v>
      </c>
      <c r="I758" s="111">
        <f>'[5]存货（  ）抽查盘点表'!J799</f>
        <v>241.6</v>
      </c>
      <c r="J758" s="115">
        <f>'[5]存货（  ）抽查盘点表'!O799</f>
        <v>210</v>
      </c>
      <c r="K758" s="111">
        <f t="shared" si="53"/>
        <v>0.575238</v>
      </c>
      <c r="L758" s="115">
        <f>'[5]存货（  ）抽查盘点表'!Z799</f>
        <v>120.79998</v>
      </c>
      <c r="M758" s="116">
        <f t="shared" si="54"/>
        <v>-120.80002</v>
      </c>
      <c r="N758" s="117">
        <f t="shared" si="55"/>
        <v>-0.500000082781457</v>
      </c>
      <c r="O758" s="118"/>
    </row>
    <row r="759" s="105" customFormat="1" ht="16.5" customHeight="1" spans="1:15">
      <c r="A759" s="108">
        <f>'[5]存货（  ）抽查盘点表'!A800</f>
        <v>795</v>
      </c>
      <c r="B759" s="109" t="str">
        <f>'[5]存货（  ）抽查盘点表'!B800</f>
        <v>11271124</v>
      </c>
      <c r="C759" s="108" t="str">
        <f>'[5]存货（  ）抽查盘点表'!D800</f>
        <v>电动葫芦</v>
      </c>
      <c r="D759" s="110" t="str">
        <f>'[5]存货（  ）抽查盘点表'!E800</f>
        <v>5T</v>
      </c>
      <c r="E759" s="108"/>
      <c r="F759" s="108" t="str">
        <f>'[5]存货（  ）抽查盘点表'!G800</f>
        <v>台</v>
      </c>
      <c r="G759" s="111">
        <f>'[5]存货（  ）抽查盘点表'!I800</f>
        <v>2</v>
      </c>
      <c r="H759" s="111">
        <f t="shared" si="52"/>
        <v>6091.15</v>
      </c>
      <c r="I759" s="111">
        <f>'[5]存货（  ）抽查盘点表'!J800</f>
        <v>12182.3</v>
      </c>
      <c r="J759" s="115">
        <f>'[5]存货（  ）抽查盘点表'!O800</f>
        <v>2</v>
      </c>
      <c r="K759" s="111">
        <f t="shared" si="53"/>
        <v>3045.575</v>
      </c>
      <c r="L759" s="115">
        <f>'[5]存货（  ）抽查盘点表'!Z800</f>
        <v>6091.15</v>
      </c>
      <c r="M759" s="116">
        <f t="shared" si="54"/>
        <v>-6091.15</v>
      </c>
      <c r="N759" s="117">
        <f t="shared" si="55"/>
        <v>-0.5</v>
      </c>
      <c r="O759" s="118"/>
    </row>
    <row r="760" s="105" customFormat="1" ht="16.5" customHeight="1" spans="1:15">
      <c r="A760" s="108">
        <f>'[5]存货（  ）抽查盘点表'!A801</f>
        <v>796</v>
      </c>
      <c r="B760" s="109" t="str">
        <f>'[5]存货（  ）抽查盘点表'!B801</f>
        <v>11271156</v>
      </c>
      <c r="C760" s="108" t="str">
        <f>'[5]存货（  ）抽查盘点表'!D801</f>
        <v>吊钩安全挡板</v>
      </c>
      <c r="D760" s="110" t="str">
        <f>'[5]存货（  ）抽查盘点表'!E801</f>
        <v>10T</v>
      </c>
      <c r="E760" s="108"/>
      <c r="F760" s="108" t="str">
        <f>'[5]存货（  ）抽查盘点表'!G801</f>
        <v>件</v>
      </c>
      <c r="G760" s="111">
        <f>'[5]存货（  ）抽查盘点表'!I801</f>
        <v>9</v>
      </c>
      <c r="H760" s="111">
        <f t="shared" si="52"/>
        <v>9.61555555555556</v>
      </c>
      <c r="I760" s="111">
        <f>'[5]存货（  ）抽查盘点表'!J801</f>
        <v>86.54</v>
      </c>
      <c r="J760" s="115">
        <f>'[5]存货（  ）抽查盘点表'!O801</f>
        <v>9</v>
      </c>
      <c r="K760" s="111">
        <f t="shared" si="53"/>
        <v>4.807778</v>
      </c>
      <c r="L760" s="115">
        <f>'[5]存货（  ）抽查盘点表'!Z801</f>
        <v>43.270002</v>
      </c>
      <c r="M760" s="116">
        <f t="shared" si="54"/>
        <v>-43.269998</v>
      </c>
      <c r="N760" s="117">
        <f t="shared" si="55"/>
        <v>-0.4999999768893</v>
      </c>
      <c r="O760" s="118"/>
    </row>
    <row r="761" s="105" customFormat="1" ht="16.5" customHeight="1" spans="1:15">
      <c r="A761" s="108">
        <f>'[5]存货（  ）抽查盘点表'!A802</f>
        <v>797</v>
      </c>
      <c r="B761" s="109" t="str">
        <f>'[5]存货（  ）抽查盘点表'!B802</f>
        <v>11271157</v>
      </c>
      <c r="C761" s="108" t="str">
        <f>'[5]存货（  ）抽查盘点表'!D802</f>
        <v>吊钩安全挡板</v>
      </c>
      <c r="D761" s="110" t="str">
        <f>'[5]存货（  ）抽查盘点表'!E802</f>
        <v>20T</v>
      </c>
      <c r="E761" s="108"/>
      <c r="F761" s="108" t="str">
        <f>'[5]存货（  ）抽查盘点表'!G802</f>
        <v>件</v>
      </c>
      <c r="G761" s="111">
        <f>'[5]存货（  ）抽查盘点表'!I802</f>
        <v>6</v>
      </c>
      <c r="H761" s="111">
        <f t="shared" si="52"/>
        <v>39.8233333333333</v>
      </c>
      <c r="I761" s="111">
        <f>'[5]存货（  ）抽查盘点表'!J802</f>
        <v>238.94</v>
      </c>
      <c r="J761" s="115">
        <f>'[5]存货（  ）抽查盘点表'!O802</f>
        <v>6</v>
      </c>
      <c r="K761" s="111">
        <f t="shared" si="53"/>
        <v>19.9116665</v>
      </c>
      <c r="L761" s="115">
        <f>'[5]存货（  ）抽查盘点表'!Z802</f>
        <v>119.469999</v>
      </c>
      <c r="M761" s="116">
        <f t="shared" si="54"/>
        <v>-119.470001</v>
      </c>
      <c r="N761" s="117">
        <f t="shared" si="55"/>
        <v>-0.500000004185151</v>
      </c>
      <c r="O761" s="118"/>
    </row>
    <row r="762" s="105" customFormat="1" ht="16.5" customHeight="1" spans="1:15">
      <c r="A762" s="108">
        <f>'[5]存货（  ）抽查盘点表'!A803</f>
        <v>798</v>
      </c>
      <c r="B762" s="109" t="str">
        <f>'[5]存货（  ）抽查盘点表'!B803</f>
        <v>11271174</v>
      </c>
      <c r="C762" s="108" t="str">
        <f>'[5]存货（  ）抽查盘点表'!D803</f>
        <v>空气压缩机</v>
      </c>
      <c r="D762" s="110" t="str">
        <f>'[5]存货（  ）抽查盘点表'!E803</f>
        <v>0.8MPa</v>
      </c>
      <c r="E762" s="108"/>
      <c r="F762" s="108" t="str">
        <f>'[5]存货（  ）抽查盘点表'!G803</f>
        <v>台</v>
      </c>
      <c r="G762" s="111">
        <f>'[5]存货（  ）抽查盘点表'!I803</f>
        <v>1</v>
      </c>
      <c r="H762" s="111">
        <f t="shared" si="52"/>
        <v>485.84</v>
      </c>
      <c r="I762" s="111">
        <f>'[5]存货（  ）抽查盘点表'!J803</f>
        <v>485.84</v>
      </c>
      <c r="J762" s="115">
        <f>'[5]存货（  ）抽查盘点表'!O803</f>
        <v>1</v>
      </c>
      <c r="K762" s="111">
        <f t="shared" si="53"/>
        <v>242.92</v>
      </c>
      <c r="L762" s="115">
        <f>'[5]存货（  ）抽查盘点表'!Z803</f>
        <v>242.92</v>
      </c>
      <c r="M762" s="116">
        <f t="shared" si="54"/>
        <v>-242.92</v>
      </c>
      <c r="N762" s="117">
        <f t="shared" si="55"/>
        <v>-0.5</v>
      </c>
      <c r="O762" s="118"/>
    </row>
    <row r="763" s="105" customFormat="1" ht="16.5" customHeight="1" spans="1:15">
      <c r="A763" s="108">
        <f>'[5]存货（  ）抽查盘点表'!A804</f>
        <v>799</v>
      </c>
      <c r="B763" s="109" t="str">
        <f>'[5]存货（  ）抽查盘点表'!B804</f>
        <v>11320051</v>
      </c>
      <c r="C763" s="108" t="str">
        <f>'[5]存货（  ）抽查盘点表'!D804</f>
        <v>延时阀</v>
      </c>
      <c r="D763" s="110" t="str">
        <f>'[5]存货（  ）抽查盘点表'!E804</f>
        <v>25#</v>
      </c>
      <c r="E763" s="108"/>
      <c r="F763" s="108" t="str">
        <f>'[5]存货（  ）抽查盘点表'!G804</f>
        <v>个</v>
      </c>
      <c r="G763" s="111">
        <f>'[5]存货（  ）抽查盘点表'!I804</f>
        <v>0</v>
      </c>
      <c r="H763" s="111">
        <f t="shared" si="52"/>
        <v>0</v>
      </c>
      <c r="I763" s="111">
        <f>'[5]存货（  ）抽查盘点表'!J804</f>
        <v>34.51</v>
      </c>
      <c r="J763" s="115">
        <f>'[5]存货（  ）抽查盘点表'!O804</f>
        <v>0</v>
      </c>
      <c r="K763" s="111">
        <f t="shared" si="53"/>
        <v>0</v>
      </c>
      <c r="L763" s="115">
        <f>'[5]存货（  ）抽查盘点表'!Z804</f>
        <v>0</v>
      </c>
      <c r="M763" s="116">
        <f t="shared" si="54"/>
        <v>-34.51</v>
      </c>
      <c r="N763" s="117">
        <f t="shared" si="55"/>
        <v>-1</v>
      </c>
      <c r="O763" s="118"/>
    </row>
    <row r="764" s="105" customFormat="1" ht="16.5" customHeight="1" spans="1:15">
      <c r="A764" s="108">
        <f>'[5]存货（  ）抽查盘点表'!A805</f>
        <v>800</v>
      </c>
      <c r="B764" s="109" t="str">
        <f>'[5]存货（  ）抽查盘点表'!B805</f>
        <v>11330012</v>
      </c>
      <c r="C764" s="108" t="str">
        <f>'[5]存货（  ）抽查盘点表'!D805</f>
        <v>试压泵</v>
      </c>
      <c r="D764" s="110" t="str">
        <f>'[5]存货（  ）抽查盘点表'!E805</f>
        <v>2.5MPa</v>
      </c>
      <c r="E764" s="108"/>
      <c r="F764" s="108" t="str">
        <f>'[5]存货（  ）抽查盘点表'!G805</f>
        <v>台</v>
      </c>
      <c r="G764" s="111">
        <f>'[5]存货（  ）抽查盘点表'!I805</f>
        <v>1</v>
      </c>
      <c r="H764" s="111">
        <f t="shared" si="52"/>
        <v>102</v>
      </c>
      <c r="I764" s="111">
        <f>'[5]存货（  ）抽查盘点表'!J805</f>
        <v>102</v>
      </c>
      <c r="J764" s="115">
        <f>'[5]存货（  ）抽查盘点表'!O805</f>
        <v>1</v>
      </c>
      <c r="K764" s="111">
        <f t="shared" si="53"/>
        <v>51</v>
      </c>
      <c r="L764" s="115">
        <f>'[5]存货（  ）抽查盘点表'!Z805</f>
        <v>51</v>
      </c>
      <c r="M764" s="116">
        <f t="shared" si="54"/>
        <v>-51</v>
      </c>
      <c r="N764" s="117">
        <f t="shared" si="55"/>
        <v>-0.5</v>
      </c>
      <c r="O764" s="118"/>
    </row>
    <row r="765" s="105" customFormat="1" ht="16.5" customHeight="1" spans="1:15">
      <c r="A765" s="108">
        <f>'[5]存货（  ）抽查盘点表'!A806</f>
        <v>801</v>
      </c>
      <c r="B765" s="109" t="str">
        <f>'[5]存货（  ）抽查盘点表'!B806</f>
        <v>12010001</v>
      </c>
      <c r="C765" s="108" t="str">
        <f>'[5]存货（  ）抽查盘点表'!D806</f>
        <v>春秋管理装</v>
      </c>
      <c r="D765" s="110"/>
      <c r="E765" s="108"/>
      <c r="F765" s="108" t="str">
        <f>'[5]存货（  ）抽查盘点表'!G806</f>
        <v>套</v>
      </c>
      <c r="G765" s="111">
        <f>'[5]存货（  ）抽查盘点表'!I806</f>
        <v>11</v>
      </c>
      <c r="H765" s="111">
        <f t="shared" si="52"/>
        <v>162.061818181818</v>
      </c>
      <c r="I765" s="111">
        <f>'[5]存货（  ）抽查盘点表'!J806</f>
        <v>1782.68</v>
      </c>
      <c r="J765" s="115">
        <f>'[5]存货（  ）抽查盘点表'!O806</f>
        <v>8</v>
      </c>
      <c r="K765" s="111">
        <f t="shared" si="53"/>
        <v>16.2061818</v>
      </c>
      <c r="L765" s="115">
        <f>'[5]存货（  ）抽查盘点表'!Z806</f>
        <v>129.6494544</v>
      </c>
      <c r="M765" s="116">
        <f t="shared" si="54"/>
        <v>-1653.0305456</v>
      </c>
      <c r="N765" s="117">
        <f t="shared" si="55"/>
        <v>-0.927272727354321</v>
      </c>
      <c r="O765" s="118"/>
    </row>
    <row r="766" s="105" customFormat="1" ht="16.5" customHeight="1" spans="1:15">
      <c r="A766" s="108">
        <f>'[5]存货（  ）抽查盘点表'!A807</f>
        <v>802</v>
      </c>
      <c r="B766" s="109" t="str">
        <f>'[5]存货（  ）抽查盘点表'!B807</f>
        <v>12010002</v>
      </c>
      <c r="C766" s="108" t="str">
        <f>'[5]存货（  ）抽查盘点表'!D807</f>
        <v>普通操作工装</v>
      </c>
      <c r="D766" s="110"/>
      <c r="E766" s="108"/>
      <c r="F766" s="108" t="str">
        <f>'[5]存货（  ）抽查盘点表'!G807</f>
        <v>套</v>
      </c>
      <c r="G766" s="111">
        <f>'[5]存货（  ）抽查盘点表'!I807</f>
        <v>70</v>
      </c>
      <c r="H766" s="111">
        <f t="shared" si="52"/>
        <v>114.242285714286</v>
      </c>
      <c r="I766" s="111">
        <f>'[5]存货（  ）抽查盘点表'!J807</f>
        <v>7996.96</v>
      </c>
      <c r="J766" s="115">
        <f>'[5]存货（  ）抽查盘点表'!O807</f>
        <v>15</v>
      </c>
      <c r="K766" s="111">
        <f t="shared" si="53"/>
        <v>11.4242286</v>
      </c>
      <c r="L766" s="115">
        <f>'[5]存货（  ）抽查盘点表'!Z807</f>
        <v>171.363429</v>
      </c>
      <c r="M766" s="116">
        <f t="shared" si="54"/>
        <v>-7825.596571</v>
      </c>
      <c r="N766" s="117">
        <f t="shared" si="55"/>
        <v>-0.978571428517837</v>
      </c>
      <c r="O766" s="118"/>
    </row>
    <row r="767" s="105" customFormat="1" ht="16.5" customHeight="1" spans="1:15">
      <c r="A767" s="108">
        <f>'[5]存货（  ）抽查盘点表'!A808</f>
        <v>803</v>
      </c>
      <c r="B767" s="109" t="str">
        <f>'[5]存货（  ）抽查盘点表'!B808</f>
        <v>12010008</v>
      </c>
      <c r="C767" s="108" t="str">
        <f>'[5]存货（  ）抽查盘点表'!D808</f>
        <v>操作冬季棉衣</v>
      </c>
      <c r="D767" s="110"/>
      <c r="E767" s="108"/>
      <c r="F767" s="108" t="str">
        <f>'[5]存货（  ）抽查盘点表'!G808</f>
        <v>件</v>
      </c>
      <c r="G767" s="111">
        <f>'[5]存货（  ）抽查盘点表'!I808</f>
        <v>3</v>
      </c>
      <c r="H767" s="111">
        <f t="shared" si="52"/>
        <v>164.336666666667</v>
      </c>
      <c r="I767" s="111">
        <f>'[5]存货（  ）抽查盘点表'!J808</f>
        <v>493.01</v>
      </c>
      <c r="J767" s="115">
        <f>'[5]存货（  ）抽查盘点表'!O808</f>
        <v>1</v>
      </c>
      <c r="K767" s="111">
        <f t="shared" si="53"/>
        <v>16.4336667</v>
      </c>
      <c r="L767" s="115">
        <f>'[5]存货（  ）抽查盘点表'!Z808</f>
        <v>16.4336667</v>
      </c>
      <c r="M767" s="116">
        <f t="shared" si="54"/>
        <v>-476.5763333</v>
      </c>
      <c r="N767" s="117">
        <f t="shared" si="55"/>
        <v>-0.966666666599055</v>
      </c>
      <c r="O767" s="118"/>
    </row>
    <row r="768" s="105" customFormat="1" ht="16.5" customHeight="1" spans="1:15">
      <c r="A768" s="108">
        <f>'[5]存货（  ）抽查盘点表'!A809</f>
        <v>804</v>
      </c>
      <c r="B768" s="109" t="str">
        <f>'[5]存货（  ）抽查盘点表'!B809</f>
        <v>12010024</v>
      </c>
      <c r="C768" s="108" t="str">
        <f>'[5]存货（  ）抽查盘点表'!D809</f>
        <v>喷漆防护服</v>
      </c>
      <c r="D768" s="110"/>
      <c r="E768" s="108"/>
      <c r="F768" s="108" t="str">
        <f>'[5]存货（  ）抽查盘点表'!G809</f>
        <v>套</v>
      </c>
      <c r="G768" s="111">
        <f>'[5]存货（  ）抽查盘点表'!I809</f>
        <v>8</v>
      </c>
      <c r="H768" s="111">
        <f t="shared" si="52"/>
        <v>38.72375</v>
      </c>
      <c r="I768" s="111">
        <f>'[5]存货（  ）抽查盘点表'!J809</f>
        <v>309.79</v>
      </c>
      <c r="J768" s="115">
        <f>'[5]存货（  ）抽查盘点表'!O809</f>
        <v>4</v>
      </c>
      <c r="K768" s="111">
        <f t="shared" si="53"/>
        <v>3.872375</v>
      </c>
      <c r="L768" s="115">
        <f>'[5]存货（  ）抽查盘点表'!Z809</f>
        <v>15.4895</v>
      </c>
      <c r="M768" s="116">
        <f t="shared" si="54"/>
        <v>-294.3005</v>
      </c>
      <c r="N768" s="117">
        <f t="shared" si="55"/>
        <v>-0.95</v>
      </c>
      <c r="O768" s="118"/>
    </row>
    <row r="769" s="105" customFormat="1" ht="16.5" customHeight="1" spans="1:15">
      <c r="A769" s="108">
        <f>'[5]存货（  ）抽查盘点表'!A810</f>
        <v>805</v>
      </c>
      <c r="B769" s="109" t="str">
        <f>'[5]存货（  ）抽查盘点表'!B810</f>
        <v>12010030</v>
      </c>
      <c r="C769" s="108" t="str">
        <f>'[5]存货（  ）抽查盘点表'!D810</f>
        <v>马甲</v>
      </c>
      <c r="D769" s="110"/>
      <c r="E769" s="108"/>
      <c r="F769" s="108" t="str">
        <f>'[5]存货（  ）抽查盘点表'!G810</f>
        <v>件</v>
      </c>
      <c r="G769" s="111">
        <f>'[5]存货（  ）抽查盘点表'!I810</f>
        <v>7</v>
      </c>
      <c r="H769" s="111">
        <f t="shared" si="52"/>
        <v>16.8114285714286</v>
      </c>
      <c r="I769" s="111">
        <f>'[5]存货（  ）抽查盘点表'!J810</f>
        <v>117.68</v>
      </c>
      <c r="J769" s="115">
        <f>'[5]存货（  ）抽查盘点表'!O810</f>
        <v>7</v>
      </c>
      <c r="K769" s="111">
        <f t="shared" si="53"/>
        <v>1.6811429</v>
      </c>
      <c r="L769" s="115">
        <f>'[5]存货（  ）抽查盘点表'!Z810</f>
        <v>11.7680003</v>
      </c>
      <c r="M769" s="116">
        <f t="shared" si="54"/>
        <v>-105.9119997</v>
      </c>
      <c r="N769" s="117">
        <f t="shared" si="55"/>
        <v>-0.899999997450714</v>
      </c>
      <c r="O769" s="118"/>
    </row>
    <row r="770" s="105" customFormat="1" ht="16.5" customHeight="1" spans="1:15">
      <c r="A770" s="108">
        <f>'[5]存货（  ）抽查盘点表'!A811</f>
        <v>806</v>
      </c>
      <c r="B770" s="109" t="str">
        <f>'[5]存货（  ）抽查盘点表'!B811</f>
        <v>12020002</v>
      </c>
      <c r="C770" s="108" t="str">
        <f>'[5]存货（  ）抽查盘点表'!D811</f>
        <v>88皮五指</v>
      </c>
      <c r="D770" s="110"/>
      <c r="E770" s="108"/>
      <c r="F770" s="108" t="str">
        <f>'[5]存货（  ）抽查盘点表'!G811</f>
        <v>付</v>
      </c>
      <c r="G770" s="111">
        <f>'[5]存货（  ）抽查盘点表'!I811</f>
        <v>30</v>
      </c>
      <c r="H770" s="111">
        <f t="shared" si="52"/>
        <v>7.93333333333333</v>
      </c>
      <c r="I770" s="111">
        <f>'[5]存货（  ）抽查盘点表'!J811</f>
        <v>238</v>
      </c>
      <c r="J770" s="115">
        <f>'[5]存货（  ）抽查盘点表'!O811</f>
        <v>30</v>
      </c>
      <c r="K770" s="111">
        <f t="shared" si="53"/>
        <v>0.7933333</v>
      </c>
      <c r="L770" s="115">
        <f>'[5]存货（  ）抽查盘点表'!Z811</f>
        <v>23.799999</v>
      </c>
      <c r="M770" s="116">
        <f t="shared" si="54"/>
        <v>-214.200001</v>
      </c>
      <c r="N770" s="117">
        <f t="shared" si="55"/>
        <v>-0.900000004201681</v>
      </c>
      <c r="O770" s="118"/>
    </row>
    <row r="771" s="105" customFormat="1" ht="16.5" customHeight="1" spans="1:15">
      <c r="A771" s="108">
        <f>'[5]存货（  ）抽查盘点表'!A812</f>
        <v>807</v>
      </c>
      <c r="B771" s="109" t="str">
        <f>'[5]存货（  ）抽查盘点表'!B812</f>
        <v>12020012</v>
      </c>
      <c r="C771" s="108" t="str">
        <f>'[5]存货（  ）抽查盘点表'!D812</f>
        <v>挂胶手套</v>
      </c>
      <c r="D771" s="110" t="str">
        <f>'[5]存货（  ）抽查盘点表'!E812</f>
        <v>厚</v>
      </c>
      <c r="E771" s="108"/>
      <c r="F771" s="108" t="str">
        <f>'[5]存货（  ）抽查盘点表'!G812</f>
        <v>付</v>
      </c>
      <c r="G771" s="111">
        <f>'[5]存货（  ）抽查盘点表'!I812</f>
        <v>58</v>
      </c>
      <c r="H771" s="111">
        <f t="shared" si="52"/>
        <v>2.03551724137931</v>
      </c>
      <c r="I771" s="111">
        <f>'[5]存货（  ）抽查盘点表'!J812</f>
        <v>118.06</v>
      </c>
      <c r="J771" s="115">
        <f>'[5]存货（  ）抽查盘点表'!O812</f>
        <v>58</v>
      </c>
      <c r="K771" s="111">
        <f t="shared" si="53"/>
        <v>0.2035517</v>
      </c>
      <c r="L771" s="115">
        <f>'[5]存货（  ）抽查盘点表'!Z812</f>
        <v>11.8059986</v>
      </c>
      <c r="M771" s="116">
        <f t="shared" si="54"/>
        <v>-106.2540014</v>
      </c>
      <c r="N771" s="117">
        <f t="shared" si="55"/>
        <v>-0.900000011858377</v>
      </c>
      <c r="O771" s="118"/>
    </row>
    <row r="772" s="105" customFormat="1" ht="16.5" customHeight="1" spans="1:15">
      <c r="A772" s="108">
        <f>'[5]存货（  ）抽查盘点表'!A813</f>
        <v>808</v>
      </c>
      <c r="B772" s="109" t="str">
        <f>'[5]存货（  ）抽查盘点表'!B813</f>
        <v>12040002</v>
      </c>
      <c r="C772" s="108" t="str">
        <f>'[5]存货（  ）抽查盘点表'!D813</f>
        <v>电工绝缘鞋</v>
      </c>
      <c r="D772" s="110"/>
      <c r="E772" s="108"/>
      <c r="F772" s="108" t="str">
        <f>'[5]存货（  ）抽查盘点表'!G813</f>
        <v>双</v>
      </c>
      <c r="G772" s="111">
        <f>'[5]存货（  ）抽查盘点表'!I813</f>
        <v>4</v>
      </c>
      <c r="H772" s="111">
        <f t="shared" si="52"/>
        <v>70.015</v>
      </c>
      <c r="I772" s="111">
        <f>'[5]存货（  ）抽查盘点表'!J813</f>
        <v>280.06</v>
      </c>
      <c r="J772" s="115">
        <f>'[5]存货（  ）抽查盘点表'!O813</f>
        <v>4</v>
      </c>
      <c r="K772" s="111">
        <f t="shared" si="53"/>
        <v>7.0015</v>
      </c>
      <c r="L772" s="115">
        <f>'[5]存货（  ）抽查盘点表'!Z813</f>
        <v>28.006</v>
      </c>
      <c r="M772" s="116">
        <f t="shared" si="54"/>
        <v>-252.054</v>
      </c>
      <c r="N772" s="117">
        <f t="shared" si="55"/>
        <v>-0.9</v>
      </c>
      <c r="O772" s="118"/>
    </row>
    <row r="773" s="105" customFormat="1" ht="16.5" customHeight="1" spans="1:15">
      <c r="A773" s="108">
        <f>'[5]存货（  ）抽查盘点表'!A814</f>
        <v>809</v>
      </c>
      <c r="B773" s="109" t="str">
        <f>'[5]存货（  ）抽查盘点表'!B814</f>
        <v>12050003</v>
      </c>
      <c r="C773" s="108" t="str">
        <f>'[5]存货（  ）抽查盘点表'!D814</f>
        <v>安全帽</v>
      </c>
      <c r="D773" s="110" t="str">
        <f>'[5]存货（  ）抽查盘点表'!E814</f>
        <v>操作岗</v>
      </c>
      <c r="E773" s="108"/>
      <c r="F773" s="108" t="str">
        <f>'[5]存货（  ）抽查盘点表'!G814</f>
        <v>顶</v>
      </c>
      <c r="G773" s="111">
        <f>'[5]存货（  ）抽查盘点表'!I814</f>
        <v>1</v>
      </c>
      <c r="H773" s="111">
        <f t="shared" si="52"/>
        <v>23.98</v>
      </c>
      <c r="I773" s="111">
        <f>'[5]存货（  ）抽查盘点表'!J814</f>
        <v>23.98</v>
      </c>
      <c r="J773" s="115">
        <f>'[5]存货（  ）抽查盘点表'!O814</f>
        <v>1</v>
      </c>
      <c r="K773" s="111">
        <f t="shared" si="53"/>
        <v>2.398</v>
      </c>
      <c r="L773" s="115">
        <f>'[5]存货（  ）抽查盘点表'!Z814</f>
        <v>2.398</v>
      </c>
      <c r="M773" s="116">
        <f t="shared" si="54"/>
        <v>-21.582</v>
      </c>
      <c r="N773" s="117">
        <f t="shared" si="55"/>
        <v>-0.9</v>
      </c>
      <c r="O773" s="118"/>
    </row>
    <row r="774" s="105" customFormat="1" ht="16.5" customHeight="1" spans="1:15">
      <c r="A774" s="108">
        <f>'[5]存货（  ）抽查盘点表'!A815</f>
        <v>810</v>
      </c>
      <c r="B774" s="109" t="str">
        <f>'[5]存货（  ）抽查盘点表'!B815</f>
        <v>12050004</v>
      </c>
      <c r="C774" s="108" t="str">
        <f>'[5]存货（  ）抽查盘点表'!D815</f>
        <v>安全帽</v>
      </c>
      <c r="D774" s="110" t="str">
        <f>'[5]存货（  ）抽查盘点表'!E815</f>
        <v>安全监督</v>
      </c>
      <c r="E774" s="108"/>
      <c r="F774" s="108" t="str">
        <f>'[5]存货（  ）抽查盘点表'!G815</f>
        <v>顶</v>
      </c>
      <c r="G774" s="111">
        <f>'[5]存货（  ）抽查盘点表'!I815</f>
        <v>1</v>
      </c>
      <c r="H774" s="111">
        <f t="shared" si="52"/>
        <v>25</v>
      </c>
      <c r="I774" s="111">
        <f>'[5]存货（  ）抽查盘点表'!J815</f>
        <v>25</v>
      </c>
      <c r="J774" s="115">
        <f>'[5]存货（  ）抽查盘点表'!O815</f>
        <v>1</v>
      </c>
      <c r="K774" s="111">
        <f t="shared" si="53"/>
        <v>2.5</v>
      </c>
      <c r="L774" s="115">
        <f>'[5]存货（  ）抽查盘点表'!Z815</f>
        <v>2.5</v>
      </c>
      <c r="M774" s="116">
        <f t="shared" si="54"/>
        <v>-22.5</v>
      </c>
      <c r="N774" s="117">
        <f t="shared" si="55"/>
        <v>-0.9</v>
      </c>
      <c r="O774" s="118"/>
    </row>
    <row r="775" s="105" customFormat="1" ht="16.5" customHeight="1" spans="1:15">
      <c r="A775" s="108">
        <f>'[5]存货（  ）抽查盘点表'!A816</f>
        <v>811</v>
      </c>
      <c r="B775" s="109" t="str">
        <f>'[5]存货（  ）抽查盘点表'!B816</f>
        <v>12050007</v>
      </c>
      <c r="C775" s="108" t="str">
        <f>'[5]存货（  ）抽查盘点表'!D816</f>
        <v>披肩帽</v>
      </c>
      <c r="D775" s="110"/>
      <c r="E775" s="108"/>
      <c r="F775" s="108" t="str">
        <f>'[5]存货（  ）抽查盘点表'!G816</f>
        <v>顶</v>
      </c>
      <c r="G775" s="111">
        <f>'[5]存货（  ）抽查盘点表'!I816</f>
        <v>6</v>
      </c>
      <c r="H775" s="111">
        <f t="shared" si="52"/>
        <v>5.05666666666667</v>
      </c>
      <c r="I775" s="111">
        <f>'[5]存货（  ）抽查盘点表'!J816</f>
        <v>30.34</v>
      </c>
      <c r="J775" s="115">
        <f>'[5]存货（  ）抽查盘点表'!O816</f>
        <v>6</v>
      </c>
      <c r="K775" s="111">
        <f t="shared" si="53"/>
        <v>0.5056667</v>
      </c>
      <c r="L775" s="115">
        <f>'[5]存货（  ）抽查盘点表'!Z816</f>
        <v>3.0340002</v>
      </c>
      <c r="M775" s="116">
        <f t="shared" si="54"/>
        <v>-27.3059998</v>
      </c>
      <c r="N775" s="117">
        <f t="shared" si="55"/>
        <v>-0.899999993408042</v>
      </c>
      <c r="O775" s="118"/>
    </row>
    <row r="776" s="105" customFormat="1" ht="16.5" customHeight="1" spans="1:15">
      <c r="A776" s="108">
        <f>'[5]存货（  ）抽查盘点表'!A817</f>
        <v>812</v>
      </c>
      <c r="B776" s="109" t="str">
        <f>'[5]存货（  ）抽查盘点表'!B817</f>
        <v>12070013</v>
      </c>
      <c r="C776" s="108" t="str">
        <f>'[5]存货（  ）抽查盘点表'!D817</f>
        <v>喷砂服白镜</v>
      </c>
      <c r="D776" s="110" t="str">
        <f>'[5]存货（  ）抽查盘点表'!E817</f>
        <v>160*110*4</v>
      </c>
      <c r="E776" s="108"/>
      <c r="F776" s="108" t="str">
        <f>'[5]存货（  ）抽查盘点表'!G817</f>
        <v>片</v>
      </c>
      <c r="G776" s="111">
        <f>'[5]存货（  ）抽查盘点表'!I817</f>
        <v>150</v>
      </c>
      <c r="H776" s="111">
        <f t="shared" si="52"/>
        <v>1.32746666666667</v>
      </c>
      <c r="I776" s="111">
        <f>'[5]存货（  ）抽查盘点表'!J817</f>
        <v>199.12</v>
      </c>
      <c r="J776" s="115">
        <f>'[5]存货（  ）抽查盘点表'!O817</f>
        <v>150</v>
      </c>
      <c r="K776" s="111">
        <f t="shared" si="53"/>
        <v>0.1327467</v>
      </c>
      <c r="L776" s="115">
        <f>'[5]存货（  ）抽查盘点表'!Z817</f>
        <v>19.912005</v>
      </c>
      <c r="M776" s="116">
        <f t="shared" si="54"/>
        <v>-179.207995</v>
      </c>
      <c r="N776" s="117">
        <f t="shared" si="55"/>
        <v>-0.899999974889514</v>
      </c>
      <c r="O776" s="118"/>
    </row>
    <row r="777" s="105" customFormat="1" ht="16.5" customHeight="1" spans="1:15">
      <c r="A777" s="108">
        <f>'[5]存货（  ）抽查盘点表'!A818</f>
        <v>813</v>
      </c>
      <c r="B777" s="109" t="str">
        <f>'[5]存货（  ）抽查盘点表'!B818</f>
        <v>12080008</v>
      </c>
      <c r="C777" s="108" t="str">
        <f>'[5]存货（  ）抽查盘点表'!D818</f>
        <v>硅胶防毒面罩</v>
      </c>
      <c r="D777" s="110" t="str">
        <f>'[5]存货（  ）抽查盘点表'!E818</f>
        <v>FH0501</v>
      </c>
      <c r="E777" s="108"/>
      <c r="F777" s="108" t="str">
        <f>'[5]存货（  ）抽查盘点表'!G818</f>
        <v>个</v>
      </c>
      <c r="G777" s="111">
        <f>'[5]存货（  ）抽查盘点表'!I818</f>
        <v>10</v>
      </c>
      <c r="H777" s="111">
        <f t="shared" si="52"/>
        <v>27.263</v>
      </c>
      <c r="I777" s="111">
        <f>'[5]存货（  ）抽查盘点表'!J818</f>
        <v>272.63</v>
      </c>
      <c r="J777" s="115">
        <f>'[5]存货（  ）抽查盘点表'!O818</f>
        <v>0</v>
      </c>
      <c r="K777" s="111">
        <f t="shared" si="53"/>
        <v>0</v>
      </c>
      <c r="L777" s="115">
        <f>'[5]存货（  ）抽查盘点表'!Z818</f>
        <v>0</v>
      </c>
      <c r="M777" s="116">
        <f t="shared" si="54"/>
        <v>-272.63</v>
      </c>
      <c r="N777" s="117">
        <f t="shared" si="55"/>
        <v>-1</v>
      </c>
      <c r="O777" s="118"/>
    </row>
    <row r="778" s="105" customFormat="1" ht="16.5" customHeight="1" spans="1:15">
      <c r="A778" s="108">
        <f>'[5]存货（  ）抽查盘点表'!A819</f>
        <v>814</v>
      </c>
      <c r="B778" s="109" t="str">
        <f>'[5]存货（  ）抽查盘点表'!B819</f>
        <v>12080012</v>
      </c>
      <c r="C778" s="108" t="str">
        <f>'[5]存货（  ）抽查盘点表'!D819</f>
        <v>透明面罩板</v>
      </c>
      <c r="D778" s="110"/>
      <c r="E778" s="108"/>
      <c r="F778" s="108" t="str">
        <f>'[5]存货（  ）抽查盘点表'!G819</f>
        <v>个</v>
      </c>
      <c r="G778" s="111">
        <f>'[5]存货（  ）抽查盘点表'!I819</f>
        <v>8</v>
      </c>
      <c r="H778" s="111">
        <f t="shared" si="52"/>
        <v>30.97375</v>
      </c>
      <c r="I778" s="111">
        <f>'[5]存货（  ）抽查盘点表'!J819</f>
        <v>247.79</v>
      </c>
      <c r="J778" s="115">
        <f>'[5]存货（  ）抽查盘点表'!O819</f>
        <v>0</v>
      </c>
      <c r="K778" s="111">
        <f t="shared" si="53"/>
        <v>0</v>
      </c>
      <c r="L778" s="115">
        <f>'[5]存货（  ）抽查盘点表'!Z819</f>
        <v>0</v>
      </c>
      <c r="M778" s="116">
        <f t="shared" si="54"/>
        <v>-247.79</v>
      </c>
      <c r="N778" s="117">
        <f t="shared" si="55"/>
        <v>-1</v>
      </c>
      <c r="O778" s="118"/>
    </row>
    <row r="779" s="105" customFormat="1" ht="16.5" customHeight="1" spans="1:15">
      <c r="A779" s="108">
        <f>'[5]存货（  ）抽查盘点表'!A820</f>
        <v>815</v>
      </c>
      <c r="B779" s="109" t="str">
        <f>'[5]存货（  ）抽查盘点表'!B820</f>
        <v>12100002</v>
      </c>
      <c r="C779" s="108" t="str">
        <f>'[5]存货（  ）抽查盘点表'!D820</f>
        <v>香皂</v>
      </c>
      <c r="D779" s="110"/>
      <c r="E779" s="108"/>
      <c r="F779" s="108" t="str">
        <f>'[5]存货（  ）抽查盘点表'!G820</f>
        <v>块</v>
      </c>
      <c r="G779" s="111">
        <f>'[5]存货（  ）抽查盘点表'!I820</f>
        <v>1</v>
      </c>
      <c r="H779" s="111">
        <f t="shared" si="52"/>
        <v>3.42</v>
      </c>
      <c r="I779" s="111">
        <f>'[5]存货（  ）抽查盘点表'!J820</f>
        <v>3.42</v>
      </c>
      <c r="J779" s="115">
        <f>'[5]存货（  ）抽查盘点表'!O820</f>
        <v>1</v>
      </c>
      <c r="K779" s="111">
        <f t="shared" si="53"/>
        <v>0.342</v>
      </c>
      <c r="L779" s="115">
        <f>'[5]存货（  ）抽查盘点表'!Z820</f>
        <v>0.342</v>
      </c>
      <c r="M779" s="116">
        <f t="shared" si="54"/>
        <v>-3.078</v>
      </c>
      <c r="N779" s="117">
        <f t="shared" si="55"/>
        <v>-0.9</v>
      </c>
      <c r="O779" s="118"/>
    </row>
    <row r="780" s="105" customFormat="1" ht="16.5" customHeight="1" spans="1:15">
      <c r="A780" s="108">
        <f>'[5]存货（  ）抽查盘点表'!A821</f>
        <v>816</v>
      </c>
      <c r="B780" s="109" t="str">
        <f>'[5]存货（  ）抽查盘点表'!B821</f>
        <v>12100008</v>
      </c>
      <c r="C780" s="108" t="str">
        <f>'[5]存货（  ）抽查盘点表'!D821</f>
        <v>肥皂</v>
      </c>
      <c r="D780" s="110"/>
      <c r="E780" s="108"/>
      <c r="F780" s="108" t="str">
        <f>'[5]存货（  ）抽查盘点表'!G821</f>
        <v>块</v>
      </c>
      <c r="G780" s="111">
        <f>'[5]存货（  ）抽查盘点表'!I821</f>
        <v>30</v>
      </c>
      <c r="H780" s="111">
        <f t="shared" si="52"/>
        <v>3.71733333333333</v>
      </c>
      <c r="I780" s="111">
        <f>'[5]存货（  ）抽查盘点表'!J821</f>
        <v>111.52</v>
      </c>
      <c r="J780" s="115">
        <f>'[5]存货（  ）抽查盘点表'!O821</f>
        <v>30</v>
      </c>
      <c r="K780" s="111">
        <f t="shared" si="53"/>
        <v>0.3717333</v>
      </c>
      <c r="L780" s="115">
        <f>'[5]存货（  ）抽查盘点表'!Z821</f>
        <v>11.151999</v>
      </c>
      <c r="M780" s="116">
        <f t="shared" si="54"/>
        <v>-100.368001</v>
      </c>
      <c r="N780" s="117">
        <f t="shared" si="55"/>
        <v>-0.900000008967001</v>
      </c>
      <c r="O780" s="118"/>
    </row>
    <row r="781" s="105" customFormat="1" ht="16.5" customHeight="1" spans="1:15">
      <c r="A781" s="108">
        <f>'[5]存货（  ）抽查盘点表'!A822</f>
        <v>817</v>
      </c>
      <c r="B781" s="109" t="str">
        <f>'[5]存货（  ）抽查盘点表'!B822</f>
        <v>12100012</v>
      </c>
      <c r="C781" s="108" t="str">
        <f>'[5]存货（  ）抽查盘点表'!D822</f>
        <v>洗衣液</v>
      </c>
      <c r="D781" s="110"/>
      <c r="E781" s="108"/>
      <c r="F781" s="108" t="str">
        <f>'[5]存货（  ）抽查盘点表'!G822</f>
        <v>桶</v>
      </c>
      <c r="G781" s="111">
        <f>'[5]存货（  ）抽查盘点表'!I822</f>
        <v>50</v>
      </c>
      <c r="H781" s="111">
        <f t="shared" si="52"/>
        <v>49.7744</v>
      </c>
      <c r="I781" s="111">
        <f>'[5]存货（  ）抽查盘点表'!J822</f>
        <v>2488.72</v>
      </c>
      <c r="J781" s="115">
        <f>'[5]存货（  ）抽查盘点表'!O822</f>
        <v>38</v>
      </c>
      <c r="K781" s="111">
        <f t="shared" si="53"/>
        <v>4.97744</v>
      </c>
      <c r="L781" s="115">
        <f>'[5]存货（  ）抽查盘点表'!Z822</f>
        <v>189.14272</v>
      </c>
      <c r="M781" s="116">
        <f t="shared" si="54"/>
        <v>-2299.57728</v>
      </c>
      <c r="N781" s="117">
        <f t="shared" si="55"/>
        <v>-0.924</v>
      </c>
      <c r="O781" s="118"/>
    </row>
    <row r="782" s="105" customFormat="1" ht="16.5" customHeight="1" spans="1:15">
      <c r="A782" s="108">
        <f>'[5]存货（  ）抽查盘点表'!A823</f>
        <v>818</v>
      </c>
      <c r="B782" s="109" t="str">
        <f>'[5]存货（  ）抽查盘点表'!B823</f>
        <v>12120001</v>
      </c>
      <c r="C782" s="108" t="str">
        <f>'[5]存货（  ）抽查盘点表'!D823</f>
        <v>3M防毒口罩</v>
      </c>
      <c r="D782" s="110"/>
      <c r="E782" s="108"/>
      <c r="F782" s="108" t="str">
        <f>'[5]存货（  ）抽查盘点表'!G823</f>
        <v>个</v>
      </c>
      <c r="G782" s="111">
        <f>'[5]存货（  ）抽查盘点表'!I823</f>
        <v>4</v>
      </c>
      <c r="H782" s="111">
        <f t="shared" si="52"/>
        <v>103.9375</v>
      </c>
      <c r="I782" s="111">
        <f>'[5]存货（  ）抽查盘点表'!J823</f>
        <v>415.75</v>
      </c>
      <c r="J782" s="115">
        <f>'[5]存货（  ）抽查盘点表'!O823</f>
        <v>1</v>
      </c>
      <c r="K782" s="111">
        <f t="shared" si="53"/>
        <v>10.39375</v>
      </c>
      <c r="L782" s="115">
        <f>'[5]存货（  ）抽查盘点表'!Z823</f>
        <v>10.39375</v>
      </c>
      <c r="M782" s="116">
        <f t="shared" si="54"/>
        <v>-405.35625</v>
      </c>
      <c r="N782" s="117">
        <f t="shared" si="55"/>
        <v>-0.975</v>
      </c>
      <c r="O782" s="118"/>
    </row>
    <row r="783" s="105" customFormat="1" ht="16.5" customHeight="1" spans="1:15">
      <c r="A783" s="108">
        <f>'[5]存货（  ）抽查盘点表'!A824</f>
        <v>819</v>
      </c>
      <c r="B783" s="109" t="str">
        <f>'[5]存货（  ）抽查盘点表'!B824</f>
        <v>12120002</v>
      </c>
      <c r="C783" s="108" t="str">
        <f>'[5]存货（  ）抽查盘点表'!D824</f>
        <v>耳塞</v>
      </c>
      <c r="D783" s="110"/>
      <c r="E783" s="108"/>
      <c r="F783" s="108" t="str">
        <f>'[5]存货（  ）抽查盘点表'!G824</f>
        <v>付</v>
      </c>
      <c r="G783" s="111">
        <f>'[5]存货（  ）抽查盘点表'!I824</f>
        <v>107</v>
      </c>
      <c r="H783" s="111">
        <f t="shared" si="52"/>
        <v>2.45046728971963</v>
      </c>
      <c r="I783" s="111">
        <f>'[5]存货（  ）抽查盘点表'!J824</f>
        <v>262.2</v>
      </c>
      <c r="J783" s="115">
        <f>'[5]存货（  ）抽查盘点表'!O824</f>
        <v>107</v>
      </c>
      <c r="K783" s="111">
        <f t="shared" si="53"/>
        <v>0.2450467</v>
      </c>
      <c r="L783" s="115">
        <f>'[5]存货（  ）抽查盘点表'!Z824</f>
        <v>26.2199969</v>
      </c>
      <c r="M783" s="116">
        <f t="shared" si="54"/>
        <v>-235.9800031</v>
      </c>
      <c r="N783" s="117">
        <f t="shared" si="55"/>
        <v>-0.900000011823036</v>
      </c>
      <c r="O783" s="118"/>
    </row>
    <row r="784" s="105" customFormat="1" ht="16.5" customHeight="1" spans="1:15">
      <c r="A784" s="108">
        <f>'[5]存货（  ）抽查盘点表'!A825</f>
        <v>820</v>
      </c>
      <c r="B784" s="109" t="str">
        <f>'[5]存货（  ）抽查盘点表'!B825</f>
        <v>12120005</v>
      </c>
      <c r="C784" s="108" t="str">
        <f>'[5]存货（  ）抽查盘点表'!D825</f>
        <v>3M过滤棉</v>
      </c>
      <c r="D784" s="110"/>
      <c r="E784" s="108"/>
      <c r="F784" s="108" t="str">
        <f>'[5]存货（  ）抽查盘点表'!G825</f>
        <v>个</v>
      </c>
      <c r="G784" s="111">
        <f>'[5]存货（  ）抽查盘点表'!I825</f>
        <v>238</v>
      </c>
      <c r="H784" s="111">
        <f t="shared" si="52"/>
        <v>6.94012605042017</v>
      </c>
      <c r="I784" s="111">
        <f>'[5]存货（  ）抽查盘点表'!J825</f>
        <v>1651.75</v>
      </c>
      <c r="J784" s="115">
        <f>'[5]存货（  ）抽查盘点表'!O825</f>
        <v>6</v>
      </c>
      <c r="K784" s="111">
        <f t="shared" si="53"/>
        <v>0.6940126</v>
      </c>
      <c r="L784" s="115">
        <f>'[5]存货（  ）抽查盘点表'!Z825</f>
        <v>4.1640756</v>
      </c>
      <c r="M784" s="116">
        <f t="shared" si="54"/>
        <v>-1647.5859244</v>
      </c>
      <c r="N784" s="117">
        <f t="shared" si="55"/>
        <v>-0.997478991614954</v>
      </c>
      <c r="O784" s="118"/>
    </row>
    <row r="785" s="105" customFormat="1" ht="16.5" customHeight="1" spans="1:15">
      <c r="A785" s="108">
        <f>'[5]存货（  ）抽查盘点表'!A826</f>
        <v>821</v>
      </c>
      <c r="B785" s="109" t="str">
        <f>'[5]存货（  ）抽查盘点表'!B826</f>
        <v>12120006</v>
      </c>
      <c r="C785" s="108" t="str">
        <f>'[5]存货（  ）抽查盘点表'!D826</f>
        <v>3M防毒滤棉</v>
      </c>
      <c r="D785" s="110"/>
      <c r="E785" s="108"/>
      <c r="F785" s="108" t="str">
        <f>'[5]存货（  ）抽查盘点表'!G826</f>
        <v>个</v>
      </c>
      <c r="G785" s="111">
        <f>'[5]存货（  ）抽查盘点表'!I826</f>
        <v>20</v>
      </c>
      <c r="H785" s="111">
        <f t="shared" si="52"/>
        <v>4.893</v>
      </c>
      <c r="I785" s="111">
        <f>'[5]存货（  ）抽查盘点表'!J826</f>
        <v>97.86</v>
      </c>
      <c r="J785" s="115">
        <f>'[5]存货（  ）抽查盘点表'!O826</f>
        <v>20</v>
      </c>
      <c r="K785" s="111">
        <f t="shared" si="53"/>
        <v>0.4893</v>
      </c>
      <c r="L785" s="115">
        <f>'[5]存货（  ）抽查盘点表'!Z826</f>
        <v>9.786</v>
      </c>
      <c r="M785" s="116">
        <f t="shared" si="54"/>
        <v>-88.074</v>
      </c>
      <c r="N785" s="117">
        <f t="shared" si="55"/>
        <v>-0.9</v>
      </c>
      <c r="O785" s="118"/>
    </row>
    <row r="786" s="105" customFormat="1" ht="16.5" customHeight="1" spans="1:15">
      <c r="A786" s="108">
        <f>'[5]存货（  ）抽查盘点表'!A827</f>
        <v>822</v>
      </c>
      <c r="B786" s="109" t="str">
        <f>'[5]存货（  ）抽查盘点表'!B827</f>
        <v>12120007</v>
      </c>
      <c r="C786" s="108" t="str">
        <f>'[5]存货（  ）抽查盘点表'!D827</f>
        <v>3M防毒滤盒</v>
      </c>
      <c r="D786" s="110"/>
      <c r="E786" s="108"/>
      <c r="F786" s="108" t="str">
        <f>'[5]存货（  ）抽查盘点表'!G827</f>
        <v>个</v>
      </c>
      <c r="G786" s="111">
        <f>'[5]存货（  ）抽查盘点表'!I827</f>
        <v>16</v>
      </c>
      <c r="H786" s="111">
        <f t="shared" si="52"/>
        <v>21.625</v>
      </c>
      <c r="I786" s="111">
        <f>'[5]存货（  ）抽查盘点表'!J827</f>
        <v>346</v>
      </c>
      <c r="J786" s="115">
        <f>'[5]存货（  ）抽查盘点表'!O827</f>
        <v>16</v>
      </c>
      <c r="K786" s="111">
        <f t="shared" si="53"/>
        <v>2.1625</v>
      </c>
      <c r="L786" s="115">
        <f>'[5]存货（  ）抽查盘点表'!Z827</f>
        <v>34.6</v>
      </c>
      <c r="M786" s="116">
        <f t="shared" si="54"/>
        <v>-311.4</v>
      </c>
      <c r="N786" s="117">
        <f t="shared" si="55"/>
        <v>-0.9</v>
      </c>
      <c r="O786" s="118"/>
    </row>
    <row r="787" s="105" customFormat="1" ht="16.5" customHeight="1" spans="1:15">
      <c r="A787" s="108">
        <f>'[5]存货（  ）抽查盘点表'!A828</f>
        <v>823</v>
      </c>
      <c r="B787" s="109" t="str">
        <f>'[5]存货（  ）抽查盘点表'!B828</f>
        <v>12120014</v>
      </c>
      <c r="C787" s="108" t="str">
        <f>'[5]存货（  ）抽查盘点表'!D828</f>
        <v>操作服夏装</v>
      </c>
      <c r="D787" s="110"/>
      <c r="E787" s="108"/>
      <c r="F787" s="108" t="str">
        <f>'[5]存货（  ）抽查盘点表'!G828</f>
        <v>套</v>
      </c>
      <c r="G787" s="111">
        <f>'[5]存货（  ）抽查盘点表'!I828</f>
        <v>2</v>
      </c>
      <c r="H787" s="111">
        <f t="shared" si="52"/>
        <v>105.14</v>
      </c>
      <c r="I787" s="111">
        <f>'[5]存货（  ）抽查盘点表'!J828</f>
        <v>210.28</v>
      </c>
      <c r="J787" s="115">
        <f>'[5]存货（  ）抽查盘点表'!O828</f>
        <v>0</v>
      </c>
      <c r="K787" s="111">
        <f t="shared" si="53"/>
        <v>0</v>
      </c>
      <c r="L787" s="115">
        <f>'[5]存货（  ）抽查盘点表'!Z828</f>
        <v>0</v>
      </c>
      <c r="M787" s="116">
        <f t="shared" si="54"/>
        <v>-210.28</v>
      </c>
      <c r="N787" s="117">
        <f t="shared" si="55"/>
        <v>-1</v>
      </c>
      <c r="O787" s="118"/>
    </row>
    <row r="788" s="105" customFormat="1" ht="16.5" customHeight="1" spans="1:15">
      <c r="A788" s="108">
        <f>'[5]存货（  ）抽查盘点表'!A829</f>
        <v>824</v>
      </c>
      <c r="B788" s="109" t="str">
        <f>'[5]存货（  ）抽查盘点表'!B829</f>
        <v>12120025</v>
      </c>
      <c r="C788" s="108" t="str">
        <f>'[5]存货（  ）抽查盘点表'!D829</f>
        <v>管理夏装</v>
      </c>
      <c r="D788" s="110"/>
      <c r="E788" s="108"/>
      <c r="F788" s="108" t="str">
        <f>'[5]存货（  ）抽查盘点表'!G829</f>
        <v>套</v>
      </c>
      <c r="G788" s="111">
        <f>'[5]存货（  ）抽查盘点表'!I829</f>
        <v>41</v>
      </c>
      <c r="H788" s="111">
        <f t="shared" si="52"/>
        <v>110.19487804878</v>
      </c>
      <c r="I788" s="111">
        <f>'[5]存货（  ）抽查盘点表'!J829</f>
        <v>4517.99</v>
      </c>
      <c r="J788" s="115">
        <f>'[5]存货（  ）抽查盘点表'!O829</f>
        <v>37</v>
      </c>
      <c r="K788" s="111">
        <f t="shared" si="53"/>
        <v>11.0194878</v>
      </c>
      <c r="L788" s="115">
        <f>'[5]存货（  ）抽查盘点表'!Z829</f>
        <v>407.7210486</v>
      </c>
      <c r="M788" s="116">
        <f t="shared" si="54"/>
        <v>-4110.2689514</v>
      </c>
      <c r="N788" s="117">
        <f t="shared" si="55"/>
        <v>-0.909756097600924</v>
      </c>
      <c r="O788" s="118"/>
    </row>
    <row r="789" s="105" customFormat="1" ht="16.5" customHeight="1" spans="1:15">
      <c r="A789" s="108">
        <f>'[5]存货（  ）抽查盘点表'!A830</f>
        <v>825</v>
      </c>
      <c r="B789" s="109" t="str">
        <f>'[5]存货（  ）抽查盘点表'!B830</f>
        <v>12120027</v>
      </c>
      <c r="C789" s="108" t="str">
        <f>'[5]存货（  ）抽查盘点表'!D830</f>
        <v>护脚布</v>
      </c>
      <c r="D789" s="110"/>
      <c r="E789" s="108"/>
      <c r="F789" s="108" t="str">
        <f>'[5]存货（  ）抽查盘点表'!G830</f>
        <v>付</v>
      </c>
      <c r="G789" s="111">
        <f>'[5]存货（  ）抽查盘点表'!I830</f>
        <v>113</v>
      </c>
      <c r="H789" s="111">
        <f t="shared" si="52"/>
        <v>8.64008849557522</v>
      </c>
      <c r="I789" s="111">
        <f>'[5]存货（  ）抽查盘点表'!J830</f>
        <v>976.33</v>
      </c>
      <c r="J789" s="115">
        <f>'[5]存货（  ）抽查盘点表'!O830</f>
        <v>113</v>
      </c>
      <c r="K789" s="111">
        <f t="shared" si="53"/>
        <v>0.8640089</v>
      </c>
      <c r="L789" s="115">
        <f>'[5]存货（  ）抽查盘点表'!Z830</f>
        <v>97.6330057</v>
      </c>
      <c r="M789" s="116">
        <f t="shared" si="54"/>
        <v>-878.6969943</v>
      </c>
      <c r="N789" s="117">
        <f t="shared" si="55"/>
        <v>-0.89999999416181</v>
      </c>
      <c r="O789" s="118"/>
    </row>
    <row r="790" s="105" customFormat="1" ht="16.5" customHeight="1" spans="1:15">
      <c r="A790" s="108">
        <f>'[5]存货（  ）抽查盘点表'!A831</f>
        <v>826</v>
      </c>
      <c r="B790" s="109" t="str">
        <f>'[5]存货（  ）抽查盘点表'!B831</f>
        <v>12120045</v>
      </c>
      <c r="C790" s="108" t="str">
        <f>'[5]存货（  ）抽查盘点表'!D831</f>
        <v>防毒滤盖</v>
      </c>
      <c r="D790" s="110"/>
      <c r="E790" s="108"/>
      <c r="F790" s="108" t="str">
        <f>'[5]存货（  ）抽查盘点表'!G831</f>
        <v>付</v>
      </c>
      <c r="G790" s="111">
        <f>'[5]存货（  ）抽查盘点表'!I831</f>
        <v>8</v>
      </c>
      <c r="H790" s="111">
        <f t="shared" si="52"/>
        <v>3.62125</v>
      </c>
      <c r="I790" s="111">
        <f>'[5]存货（  ）抽查盘点表'!J831</f>
        <v>28.97</v>
      </c>
      <c r="J790" s="115">
        <f>'[5]存货（  ）抽查盘点表'!O831</f>
        <v>0</v>
      </c>
      <c r="K790" s="111">
        <f t="shared" si="53"/>
        <v>0</v>
      </c>
      <c r="L790" s="115">
        <f>'[5]存货（  ）抽查盘点表'!Z831</f>
        <v>0</v>
      </c>
      <c r="M790" s="116">
        <f t="shared" si="54"/>
        <v>-28.97</v>
      </c>
      <c r="N790" s="117">
        <f t="shared" si="55"/>
        <v>-1</v>
      </c>
      <c r="O790" s="118"/>
    </row>
    <row r="791" s="105" customFormat="1" ht="16.5" customHeight="1" spans="1:15">
      <c r="A791" s="108">
        <f>'[5]存货（  ）抽查盘点表'!A832</f>
        <v>827</v>
      </c>
      <c r="B791" s="109" t="str">
        <f>'[5]存货（  ）抽查盘点表'!B832</f>
        <v>12120079</v>
      </c>
      <c r="C791" s="108" t="str">
        <f>'[5]存货（  ）抽查盘点表'!D832</f>
        <v>套袖</v>
      </c>
      <c r="D791" s="110"/>
      <c r="E791" s="108"/>
      <c r="F791" s="108" t="str">
        <f>'[5]存货（  ）抽查盘点表'!G832</f>
        <v>付</v>
      </c>
      <c r="G791" s="111">
        <f>'[5]存货（  ）抽查盘点表'!I832</f>
        <v>31</v>
      </c>
      <c r="H791" s="111">
        <f t="shared" si="52"/>
        <v>1.9458064516129</v>
      </c>
      <c r="I791" s="111">
        <f>'[5]存货（  ）抽查盘点表'!J832</f>
        <v>60.32</v>
      </c>
      <c r="J791" s="115">
        <f>'[5]存货（  ）抽查盘点表'!O832</f>
        <v>31</v>
      </c>
      <c r="K791" s="111">
        <f t="shared" si="53"/>
        <v>0.1945806</v>
      </c>
      <c r="L791" s="115">
        <f>'[5]存货（  ）抽查盘点表'!Z832</f>
        <v>6.0319986</v>
      </c>
      <c r="M791" s="116">
        <f t="shared" si="54"/>
        <v>-54.2880014</v>
      </c>
      <c r="N791" s="117">
        <f t="shared" si="55"/>
        <v>-0.900000023209549</v>
      </c>
      <c r="O791" s="118"/>
    </row>
    <row r="792" s="105" customFormat="1" ht="16.5" customHeight="1" spans="1:15">
      <c r="A792" s="108">
        <f>'[5]存货（  ）抽查盘点表'!A833</f>
        <v>828</v>
      </c>
      <c r="B792" s="109" t="str">
        <f>'[5]存货（  ）抽查盘点表'!B833</f>
        <v>1301010005</v>
      </c>
      <c r="C792" s="108" t="str">
        <f>'[5]存货（  ）抽查盘点表'!D833</f>
        <v>直柄钻头</v>
      </c>
      <c r="D792" s="110" t="str">
        <f>'[5]存货（  ）抽查盘点表'!E833</f>
        <v>φ3.8</v>
      </c>
      <c r="E792" s="108"/>
      <c r="F792" s="108" t="str">
        <f>'[5]存货（  ）抽查盘点表'!G833</f>
        <v>支</v>
      </c>
      <c r="G792" s="111">
        <f>'[5]存货（  ）抽查盘点表'!I833</f>
        <v>20</v>
      </c>
      <c r="H792" s="111">
        <f t="shared" si="52"/>
        <v>3.363</v>
      </c>
      <c r="I792" s="111">
        <f>'[5]存货（  ）抽查盘点表'!J833</f>
        <v>67.26</v>
      </c>
      <c r="J792" s="115">
        <f>'[5]存货（  ）抽查盘点表'!O833</f>
        <v>20</v>
      </c>
      <c r="K792" s="111">
        <f t="shared" si="53"/>
        <v>1.6815</v>
      </c>
      <c r="L792" s="115">
        <f>'[5]存货（  ）抽查盘点表'!Z833</f>
        <v>33.63</v>
      </c>
      <c r="M792" s="116">
        <f t="shared" si="54"/>
        <v>-33.63</v>
      </c>
      <c r="N792" s="117">
        <f t="shared" si="55"/>
        <v>-0.5</v>
      </c>
      <c r="O792" s="118"/>
    </row>
    <row r="793" s="105" customFormat="1" ht="16.5" customHeight="1" spans="1:15">
      <c r="A793" s="108">
        <f>'[5]存货（  ）抽查盘点表'!A834</f>
        <v>829</v>
      </c>
      <c r="B793" s="109" t="str">
        <f>'[5]存货（  ）抽查盘点表'!B834</f>
        <v>1301010008</v>
      </c>
      <c r="C793" s="108" t="str">
        <f>'[5]存货（  ）抽查盘点表'!D834</f>
        <v>直柄钻头</v>
      </c>
      <c r="D793" s="110" t="str">
        <f>'[5]存货（  ）抽查盘点表'!E834</f>
        <v>φ4.5</v>
      </c>
      <c r="E793" s="108"/>
      <c r="F793" s="108" t="str">
        <f>'[5]存货（  ）抽查盘点表'!G834</f>
        <v>支</v>
      </c>
      <c r="G793" s="111">
        <f>'[5]存货（  ）抽查盘点表'!I834</f>
        <v>20</v>
      </c>
      <c r="H793" s="111">
        <f t="shared" si="52"/>
        <v>3.5395</v>
      </c>
      <c r="I793" s="111">
        <f>'[5]存货（  ）抽查盘点表'!J834</f>
        <v>70.79</v>
      </c>
      <c r="J793" s="115">
        <f>'[5]存货（  ）抽查盘点表'!O834</f>
        <v>20</v>
      </c>
      <c r="K793" s="111">
        <f t="shared" si="53"/>
        <v>1.76975</v>
      </c>
      <c r="L793" s="115">
        <f>'[5]存货（  ）抽查盘点表'!Z834</f>
        <v>35.395</v>
      </c>
      <c r="M793" s="116">
        <f t="shared" si="54"/>
        <v>-35.395</v>
      </c>
      <c r="N793" s="117">
        <f t="shared" si="55"/>
        <v>-0.5</v>
      </c>
      <c r="O793" s="118"/>
    </row>
    <row r="794" s="105" customFormat="1" ht="16.5" customHeight="1" spans="1:15">
      <c r="A794" s="108">
        <f>'[5]存货（  ）抽查盘点表'!A835</f>
        <v>830</v>
      </c>
      <c r="B794" s="109" t="str">
        <f>'[5]存货（  ）抽查盘点表'!B835</f>
        <v>1301010015</v>
      </c>
      <c r="C794" s="108" t="str">
        <f>'[5]存货（  ）抽查盘点表'!D835</f>
        <v>直柄钻头</v>
      </c>
      <c r="D794" s="110" t="str">
        <f>'[5]存货（  ）抽查盘点表'!E835</f>
        <v>φ7.0</v>
      </c>
      <c r="E794" s="108"/>
      <c r="F794" s="108" t="str">
        <f>'[5]存货（  ）抽查盘点表'!G835</f>
        <v>支</v>
      </c>
      <c r="G794" s="111">
        <f>'[5]存货（  ）抽查盘点表'!I835</f>
        <v>46</v>
      </c>
      <c r="H794" s="111">
        <f t="shared" si="52"/>
        <v>2.58608695652174</v>
      </c>
      <c r="I794" s="111">
        <f>'[5]存货（  ）抽查盘点表'!J835</f>
        <v>118.96</v>
      </c>
      <c r="J794" s="115">
        <f>'[5]存货（  ）抽查盘点表'!O835</f>
        <v>46</v>
      </c>
      <c r="K794" s="111">
        <f t="shared" si="53"/>
        <v>1.2930435</v>
      </c>
      <c r="L794" s="115">
        <f>'[5]存货（  ）抽查盘点表'!Z835</f>
        <v>59.480001</v>
      </c>
      <c r="M794" s="116">
        <f t="shared" si="54"/>
        <v>-59.479999</v>
      </c>
      <c r="N794" s="117">
        <f t="shared" si="55"/>
        <v>-0.499999991593813</v>
      </c>
      <c r="O794" s="118"/>
    </row>
    <row r="795" s="105" customFormat="1" ht="16.5" customHeight="1" spans="1:15">
      <c r="A795" s="108">
        <f>'[5]存货（  ）抽查盘点表'!A836</f>
        <v>831</v>
      </c>
      <c r="B795" s="109" t="str">
        <f>'[5]存货（  ）抽查盘点表'!B836</f>
        <v>1301010031</v>
      </c>
      <c r="C795" s="108" t="str">
        <f>'[5]存货（  ）抽查盘点表'!D836</f>
        <v>直柄钻头</v>
      </c>
      <c r="D795" s="110" t="str">
        <f>'[5]存货（  ）抽查盘点表'!E836</f>
        <v>φ12.5</v>
      </c>
      <c r="E795" s="108"/>
      <c r="F795" s="108" t="str">
        <f>'[5]存货（  ）抽查盘点表'!G836</f>
        <v>支</v>
      </c>
      <c r="G795" s="111">
        <f>'[5]存货（  ）抽查盘点表'!I836</f>
        <v>55</v>
      </c>
      <c r="H795" s="111">
        <f t="shared" si="52"/>
        <v>9.91381818181818</v>
      </c>
      <c r="I795" s="111">
        <f>'[5]存货（  ）抽查盘点表'!J836</f>
        <v>545.26</v>
      </c>
      <c r="J795" s="115">
        <f>'[5]存货（  ）抽查盘点表'!O836</f>
        <v>55</v>
      </c>
      <c r="K795" s="111">
        <f t="shared" si="53"/>
        <v>4.956909</v>
      </c>
      <c r="L795" s="115">
        <f>'[5]存货（  ）抽查盘点表'!Z836</f>
        <v>272.629995</v>
      </c>
      <c r="M795" s="116">
        <f t="shared" si="54"/>
        <v>-272.630005</v>
      </c>
      <c r="N795" s="117">
        <f t="shared" si="55"/>
        <v>-0.500000009169937</v>
      </c>
      <c r="O795" s="118"/>
    </row>
    <row r="796" s="105" customFormat="1" ht="16.5" customHeight="1" spans="1:15">
      <c r="A796" s="108">
        <f>'[5]存货（  ）抽查盘点表'!A837</f>
        <v>832</v>
      </c>
      <c r="B796" s="109" t="str">
        <f>'[5]存货（  ）抽查盘点表'!B837</f>
        <v>1301010045</v>
      </c>
      <c r="C796" s="108" t="str">
        <f>'[5]存货（  ）抽查盘点表'!D837</f>
        <v>锥柄钻头</v>
      </c>
      <c r="D796" s="110" t="str">
        <f>'[5]存货（  ）抽查盘点表'!E837</f>
        <v>φ17.8</v>
      </c>
      <c r="E796" s="108"/>
      <c r="F796" s="108" t="str">
        <f>'[5]存货（  ）抽查盘点表'!G837</f>
        <v>支</v>
      </c>
      <c r="G796" s="111">
        <f>'[5]存货（  ）抽查盘点表'!I837</f>
        <v>3</v>
      </c>
      <c r="H796" s="111">
        <f t="shared" si="52"/>
        <v>33.3333333333333</v>
      </c>
      <c r="I796" s="111">
        <f>'[5]存货（  ）抽查盘点表'!J837</f>
        <v>100</v>
      </c>
      <c r="J796" s="115">
        <f>'[5]存货（  ）抽查盘点表'!O837</f>
        <v>3</v>
      </c>
      <c r="K796" s="111">
        <f t="shared" si="53"/>
        <v>16.6666665</v>
      </c>
      <c r="L796" s="115">
        <f>'[5]存货（  ）抽查盘点表'!Z837</f>
        <v>49.9999995</v>
      </c>
      <c r="M796" s="116">
        <f t="shared" si="54"/>
        <v>-50.0000005</v>
      </c>
      <c r="N796" s="117">
        <f t="shared" si="55"/>
        <v>-0.500000005</v>
      </c>
      <c r="O796" s="118"/>
    </row>
    <row r="797" s="105" customFormat="1" ht="16.5" customHeight="1" spans="1:15">
      <c r="A797" s="108">
        <f>'[5]存货（  ）抽查盘点表'!A838</f>
        <v>833</v>
      </c>
      <c r="B797" s="109" t="str">
        <f>'[5]存货（  ）抽查盘点表'!B838</f>
        <v>1301010055</v>
      </c>
      <c r="C797" s="108" t="str">
        <f>'[5]存货（  ）抽查盘点表'!D838</f>
        <v>锥柄钻头</v>
      </c>
      <c r="D797" s="110" t="str">
        <f>'[5]存货（  ）抽查盘点表'!E838</f>
        <v>φ21.5</v>
      </c>
      <c r="E797" s="108"/>
      <c r="F797" s="108" t="str">
        <f>'[5]存货（  ）抽查盘点表'!G838</f>
        <v>支</v>
      </c>
      <c r="G797" s="111">
        <f>'[5]存货（  ）抽查盘点表'!I838</f>
        <v>9</v>
      </c>
      <c r="H797" s="111">
        <f t="shared" ref="H797:H860" si="56">IF(G797=0,0,I797/G797)</f>
        <v>37.2411111111111</v>
      </c>
      <c r="I797" s="111">
        <f>'[5]存货（  ）抽查盘点表'!J838</f>
        <v>335.17</v>
      </c>
      <c r="J797" s="115">
        <f>'[5]存货（  ）抽查盘点表'!O838</f>
        <v>9</v>
      </c>
      <c r="K797" s="111">
        <f t="shared" ref="K797:K860" si="57">IF(J797=0,0,L797/J797)</f>
        <v>18.6205555</v>
      </c>
      <c r="L797" s="115">
        <f>'[5]存货（  ）抽查盘点表'!Z838</f>
        <v>167.5849995</v>
      </c>
      <c r="M797" s="116">
        <f t="shared" ref="M797:M860" si="58">IF(L797="","",L797-I797)</f>
        <v>-167.5850005</v>
      </c>
      <c r="N797" s="117">
        <f t="shared" ref="N797:N860" si="59">IF(ISERR(M797/I797),"",M797/I797)</f>
        <v>-0.50000000149178</v>
      </c>
      <c r="O797" s="118"/>
    </row>
    <row r="798" s="105" customFormat="1" ht="16.5" customHeight="1" spans="1:15">
      <c r="A798" s="108">
        <f>'[5]存货（  ）抽查盘点表'!A839</f>
        <v>834</v>
      </c>
      <c r="B798" s="109" t="str">
        <f>'[5]存货（  ）抽查盘点表'!B839</f>
        <v>1301010124</v>
      </c>
      <c r="C798" s="108" t="str">
        <f>'[5]存货（  ）抽查盘点表'!D839</f>
        <v>麻花钻头</v>
      </c>
      <c r="D798" s="110" t="str">
        <f>'[5]存货（  ）抽查盘点表'!E839</f>
        <v>Φ20</v>
      </c>
      <c r="E798" s="108"/>
      <c r="F798" s="108" t="str">
        <f>'[5]存货（  ）抽查盘点表'!G839</f>
        <v>支</v>
      </c>
      <c r="G798" s="111">
        <f>'[5]存货（  ）抽查盘点表'!I839</f>
        <v>2</v>
      </c>
      <c r="H798" s="111">
        <f t="shared" si="56"/>
        <v>23.83</v>
      </c>
      <c r="I798" s="111">
        <f>'[5]存货（  ）抽查盘点表'!J839</f>
        <v>47.66</v>
      </c>
      <c r="J798" s="115">
        <f>'[5]存货（  ）抽查盘点表'!O839</f>
        <v>0</v>
      </c>
      <c r="K798" s="111">
        <f t="shared" si="57"/>
        <v>0</v>
      </c>
      <c r="L798" s="115">
        <f>'[5]存货（  ）抽查盘点表'!Z839</f>
        <v>0</v>
      </c>
      <c r="M798" s="116">
        <f t="shared" si="58"/>
        <v>-47.66</v>
      </c>
      <c r="N798" s="117">
        <f t="shared" si="59"/>
        <v>-1</v>
      </c>
      <c r="O798" s="118"/>
    </row>
    <row r="799" s="105" customFormat="1" ht="16.5" customHeight="1" spans="1:15">
      <c r="A799" s="108">
        <f>'[5]存货（  ）抽查盘点表'!A840</f>
        <v>835</v>
      </c>
      <c r="B799" s="109" t="str">
        <f>'[5]存货（  ）抽查盘点表'!B840</f>
        <v>1301010154</v>
      </c>
      <c r="C799" s="108" t="str">
        <f>'[5]存货（  ）抽查盘点表'!D840</f>
        <v>上工直柄麻花钻头</v>
      </c>
      <c r="D799" s="110" t="str">
        <f>'[5]存货（  ）抽查盘点表'!E840</f>
        <v>4.2㎜</v>
      </c>
      <c r="E799" s="108"/>
      <c r="F799" s="108" t="str">
        <f>'[5]存货（  ）抽查盘点表'!G840</f>
        <v>支</v>
      </c>
      <c r="G799" s="111">
        <f>'[5]存货（  ）抽查盘点表'!I840</f>
        <v>100</v>
      </c>
      <c r="H799" s="111">
        <f t="shared" si="56"/>
        <v>2.2124</v>
      </c>
      <c r="I799" s="111">
        <f>'[5]存货（  ）抽查盘点表'!J840</f>
        <v>221.24</v>
      </c>
      <c r="J799" s="115">
        <f>'[5]存货（  ）抽查盘点表'!O840</f>
        <v>0</v>
      </c>
      <c r="K799" s="111">
        <f t="shared" si="57"/>
        <v>0</v>
      </c>
      <c r="L799" s="115">
        <f>'[5]存货（  ）抽查盘点表'!Z840</f>
        <v>0</v>
      </c>
      <c r="M799" s="116">
        <f t="shared" si="58"/>
        <v>-221.24</v>
      </c>
      <c r="N799" s="117">
        <f t="shared" si="59"/>
        <v>-1</v>
      </c>
      <c r="O799" s="118"/>
    </row>
    <row r="800" s="105" customFormat="1" ht="16.5" customHeight="1" spans="1:15">
      <c r="A800" s="108">
        <f>'[5]存货（  ）抽查盘点表'!A841</f>
        <v>836</v>
      </c>
      <c r="B800" s="109" t="str">
        <f>'[5]存货（  ）抽查盘点表'!B841</f>
        <v>1301010157</v>
      </c>
      <c r="C800" s="108" t="str">
        <f>'[5]存货（  ）抽查盘点表'!D841</f>
        <v>麻花钻头</v>
      </c>
      <c r="D800" s="110" t="str">
        <f>'[5]存货（  ）抽查盘点表'!E841</f>
        <v>18㎜</v>
      </c>
      <c r="E800" s="108"/>
      <c r="F800" s="108" t="str">
        <f>'[5]存货（  ）抽查盘点表'!G841</f>
        <v>件</v>
      </c>
      <c r="G800" s="111">
        <f>'[5]存货（  ）抽查盘点表'!I841</f>
        <v>14</v>
      </c>
      <c r="H800" s="111">
        <f t="shared" si="56"/>
        <v>30.8707142857143</v>
      </c>
      <c r="I800" s="111">
        <f>'[5]存货（  ）抽查盘点表'!J841</f>
        <v>432.19</v>
      </c>
      <c r="J800" s="115">
        <f>'[5]存货（  ）抽查盘点表'!O841</f>
        <v>14</v>
      </c>
      <c r="K800" s="111">
        <f t="shared" si="57"/>
        <v>15.435357</v>
      </c>
      <c r="L800" s="115">
        <f>'[5]存货（  ）抽查盘点表'!Z841</f>
        <v>216.094998</v>
      </c>
      <c r="M800" s="116">
        <f t="shared" si="58"/>
        <v>-216.095002</v>
      </c>
      <c r="N800" s="117">
        <f t="shared" si="59"/>
        <v>-0.500000004627594</v>
      </c>
      <c r="O800" s="118"/>
    </row>
    <row r="801" s="105" customFormat="1" ht="16.5" customHeight="1" spans="1:15">
      <c r="A801" s="108">
        <f>'[5]存货（  ）抽查盘点表'!A842</f>
        <v>837</v>
      </c>
      <c r="B801" s="109" t="str">
        <f>'[5]存货（  ）抽查盘点表'!B842</f>
        <v>1301010159</v>
      </c>
      <c r="C801" s="108" t="str">
        <f>'[5]存货（  ）抽查盘点表'!D842</f>
        <v>麻花钻头</v>
      </c>
      <c r="D801" s="110" t="str">
        <f>'[5]存货（  ）抽查盘点表'!E842</f>
        <v>14㎜</v>
      </c>
      <c r="E801" s="108"/>
      <c r="F801" s="108" t="str">
        <f>'[5]存货（  ）抽查盘点表'!G842</f>
        <v>件</v>
      </c>
      <c r="G801" s="111">
        <f>'[5]存货（  ）抽查盘点表'!I842</f>
        <v>41</v>
      </c>
      <c r="H801" s="111">
        <f t="shared" si="56"/>
        <v>18.3721951219512</v>
      </c>
      <c r="I801" s="111">
        <f>'[5]存货（  ）抽查盘点表'!J842</f>
        <v>753.26</v>
      </c>
      <c r="J801" s="115">
        <f>'[5]存货（  ）抽查盘点表'!O842</f>
        <v>40</v>
      </c>
      <c r="K801" s="111">
        <f t="shared" si="57"/>
        <v>9.1860975</v>
      </c>
      <c r="L801" s="115">
        <f>'[5]存货（  ）抽查盘点表'!Z842</f>
        <v>367.4439</v>
      </c>
      <c r="M801" s="116">
        <f t="shared" si="58"/>
        <v>-385.8161</v>
      </c>
      <c r="N801" s="117">
        <f t="shared" si="59"/>
        <v>-0.512195125189178</v>
      </c>
      <c r="O801" s="118"/>
    </row>
    <row r="802" s="105" customFormat="1" ht="16.5" customHeight="1" spans="1:15">
      <c r="A802" s="108">
        <f>'[5]存货（  ）抽查盘点表'!A843</f>
        <v>838</v>
      </c>
      <c r="B802" s="109" t="str">
        <f>'[5]存货（  ）抽查盘点表'!B843</f>
        <v>1301010161</v>
      </c>
      <c r="C802" s="108" t="str">
        <f>'[5]存货（  ）抽查盘点表'!D843</f>
        <v>麻花钻头</v>
      </c>
      <c r="D802" s="110" t="str">
        <f>'[5]存货（  ）抽查盘点表'!E843</f>
        <v>12㎜</v>
      </c>
      <c r="E802" s="108"/>
      <c r="F802" s="108" t="str">
        <f>'[5]存货（  ）抽查盘点表'!G843</f>
        <v>件</v>
      </c>
      <c r="G802" s="111">
        <f>'[5]存货（  ）抽查盘点表'!I843</f>
        <v>5</v>
      </c>
      <c r="H802" s="111">
        <f t="shared" si="56"/>
        <v>24.334</v>
      </c>
      <c r="I802" s="111">
        <f>'[5]存货（  ）抽查盘点表'!J843</f>
        <v>121.67</v>
      </c>
      <c r="J802" s="115">
        <f>'[5]存货（  ）抽查盘点表'!O843</f>
        <v>0</v>
      </c>
      <c r="K802" s="111">
        <f t="shared" si="57"/>
        <v>0</v>
      </c>
      <c r="L802" s="115">
        <f>'[5]存货（  ）抽查盘点表'!Z843</f>
        <v>0</v>
      </c>
      <c r="M802" s="116">
        <f t="shared" si="58"/>
        <v>-121.67</v>
      </c>
      <c r="N802" s="117">
        <f t="shared" si="59"/>
        <v>-1</v>
      </c>
      <c r="O802" s="118"/>
    </row>
    <row r="803" s="105" customFormat="1" ht="16.5" customHeight="1" spans="1:15">
      <c r="A803" s="108">
        <f>'[5]存货（  ）抽查盘点表'!A844</f>
        <v>839</v>
      </c>
      <c r="B803" s="109" t="str">
        <f>'[5]存货（  ）抽查盘点表'!B844</f>
        <v>1301010163</v>
      </c>
      <c r="C803" s="108" t="str">
        <f>'[5]存货（  ）抽查盘点表'!D844</f>
        <v>麻花钻头</v>
      </c>
      <c r="D803" s="110" t="str">
        <f>'[5]存货（  ）抽查盘点表'!E844</f>
        <v>8.5㎜</v>
      </c>
      <c r="E803" s="108"/>
      <c r="F803" s="108" t="str">
        <f>'[5]存货（  ）抽查盘点表'!G844</f>
        <v>件</v>
      </c>
      <c r="G803" s="111">
        <f>'[5]存货（  ）抽查盘点表'!I844</f>
        <v>26</v>
      </c>
      <c r="H803" s="111">
        <f t="shared" si="56"/>
        <v>5.68846153846154</v>
      </c>
      <c r="I803" s="111">
        <f>'[5]存货（  ）抽查盘点表'!J844</f>
        <v>147.9</v>
      </c>
      <c r="J803" s="115">
        <f>'[5]存货（  ）抽查盘点表'!O844</f>
        <v>26</v>
      </c>
      <c r="K803" s="111">
        <f t="shared" si="57"/>
        <v>2.844231</v>
      </c>
      <c r="L803" s="115">
        <f>'[5]存货（  ）抽查盘点表'!Z844</f>
        <v>73.950006</v>
      </c>
      <c r="M803" s="116">
        <f t="shared" si="58"/>
        <v>-73.949994</v>
      </c>
      <c r="N803" s="117">
        <f t="shared" si="59"/>
        <v>-0.499999959432049</v>
      </c>
      <c r="O803" s="118"/>
    </row>
    <row r="804" s="105" customFormat="1" ht="16.5" customHeight="1" spans="1:15">
      <c r="A804" s="108">
        <f>'[5]存货（  ）抽查盘点表'!A845</f>
        <v>840</v>
      </c>
      <c r="B804" s="109" t="str">
        <f>'[5]存货（  ）抽查盘点表'!B845</f>
        <v>1301010168</v>
      </c>
      <c r="C804" s="108" t="str">
        <f>'[5]存货（  ）抽查盘点表'!D845</f>
        <v>上工钻头</v>
      </c>
      <c r="D804" s="110" t="str">
        <f>'[5]存货（  ）抽查盘点表'!E845</f>
        <v>3.5㎜</v>
      </c>
      <c r="E804" s="108"/>
      <c r="F804" s="108" t="str">
        <f>'[5]存货（  ）抽查盘点表'!G845</f>
        <v>件</v>
      </c>
      <c r="G804" s="111">
        <f>'[5]存货（  ）抽查盘点表'!I845</f>
        <v>180</v>
      </c>
      <c r="H804" s="111">
        <f t="shared" si="56"/>
        <v>2.08733333333333</v>
      </c>
      <c r="I804" s="111">
        <f>'[5]存货（  ）抽查盘点表'!J845</f>
        <v>375.72</v>
      </c>
      <c r="J804" s="115">
        <f>'[5]存货（  ）抽查盘点表'!O845</f>
        <v>0</v>
      </c>
      <c r="K804" s="111">
        <f t="shared" si="57"/>
        <v>0</v>
      </c>
      <c r="L804" s="115">
        <f>'[5]存货（  ）抽查盘点表'!Z845</f>
        <v>0</v>
      </c>
      <c r="M804" s="116">
        <f t="shared" si="58"/>
        <v>-375.72</v>
      </c>
      <c r="N804" s="117">
        <f t="shared" si="59"/>
        <v>-1</v>
      </c>
      <c r="O804" s="118"/>
    </row>
    <row r="805" s="105" customFormat="1" ht="16.5" customHeight="1" spans="1:15">
      <c r="A805" s="108">
        <f>'[5]存货（  ）抽查盘点表'!A846</f>
        <v>841</v>
      </c>
      <c r="B805" s="109" t="str">
        <f>'[5]存货（  ）抽查盘点表'!B846</f>
        <v>1301010170</v>
      </c>
      <c r="C805" s="108" t="str">
        <f>'[5]存货（  ）抽查盘点表'!D846</f>
        <v>上工钻头</v>
      </c>
      <c r="D805" s="110" t="str">
        <f>'[5]存货（  ）抽查盘点表'!E846</f>
        <v>3㎜</v>
      </c>
      <c r="E805" s="108"/>
      <c r="F805" s="108" t="str">
        <f>'[5]存货（  ）抽查盘点表'!G846</f>
        <v>件</v>
      </c>
      <c r="G805" s="111">
        <f>'[5]存货（  ）抽查盘点表'!I846</f>
        <v>200</v>
      </c>
      <c r="H805" s="111">
        <f t="shared" si="56"/>
        <v>2.6</v>
      </c>
      <c r="I805" s="111">
        <f>'[5]存货（  ）抽查盘点表'!J846</f>
        <v>520</v>
      </c>
      <c r="J805" s="115">
        <f>'[5]存货（  ）抽查盘点表'!O846</f>
        <v>200</v>
      </c>
      <c r="K805" s="111">
        <f t="shared" si="57"/>
        <v>1.3</v>
      </c>
      <c r="L805" s="115">
        <f>'[5]存货（  ）抽查盘点表'!Z846</f>
        <v>260</v>
      </c>
      <c r="M805" s="116">
        <f t="shared" si="58"/>
        <v>-260</v>
      </c>
      <c r="N805" s="117">
        <f t="shared" si="59"/>
        <v>-0.5</v>
      </c>
      <c r="O805" s="118"/>
    </row>
    <row r="806" s="105" customFormat="1" ht="16.5" customHeight="1" spans="1:15">
      <c r="A806" s="108">
        <f>'[5]存货（  ）抽查盘点表'!A847</f>
        <v>842</v>
      </c>
      <c r="B806" s="109" t="str">
        <f>'[5]存货（  ）抽查盘点表'!B847</f>
        <v>1301010177</v>
      </c>
      <c r="C806" s="108" t="str">
        <f>'[5]存货（  ）抽查盘点表'!D847</f>
        <v>上工钻头</v>
      </c>
      <c r="D806" s="110" t="str">
        <f>'[5]存货（  ）抽查盘点表'!E847</f>
        <v>ø5.0</v>
      </c>
      <c r="E806" s="108"/>
      <c r="F806" s="108" t="str">
        <f>'[5]存货（  ）抽查盘点表'!G847</f>
        <v>件</v>
      </c>
      <c r="G806" s="111">
        <f>'[5]存货（  ）抽查盘点表'!I847</f>
        <v>10</v>
      </c>
      <c r="H806" s="111">
        <f t="shared" si="56"/>
        <v>5.389</v>
      </c>
      <c r="I806" s="111">
        <f>'[5]存货（  ）抽查盘点表'!J847</f>
        <v>53.89</v>
      </c>
      <c r="J806" s="115">
        <f>'[5]存货（  ）抽查盘点表'!O847</f>
        <v>10</v>
      </c>
      <c r="K806" s="111">
        <f t="shared" si="57"/>
        <v>2.6945</v>
      </c>
      <c r="L806" s="115">
        <f>'[5]存货（  ）抽查盘点表'!Z847</f>
        <v>26.945</v>
      </c>
      <c r="M806" s="116">
        <f t="shared" si="58"/>
        <v>-26.945</v>
      </c>
      <c r="N806" s="117">
        <f t="shared" si="59"/>
        <v>-0.5</v>
      </c>
      <c r="O806" s="118"/>
    </row>
    <row r="807" s="105" customFormat="1" ht="16.5" customHeight="1" spans="1:15">
      <c r="A807" s="108">
        <f>'[5]存货（  ）抽查盘点表'!A848</f>
        <v>843</v>
      </c>
      <c r="B807" s="109" t="str">
        <f>'[5]存货（  ）抽查盘点表'!B848</f>
        <v>1301010187</v>
      </c>
      <c r="C807" s="108" t="str">
        <f>'[5]存货（  ）抽查盘点表'!D848</f>
        <v>开孔器钻头</v>
      </c>
      <c r="D807" s="110" t="str">
        <f>'[5]存货（  ）抽查盘点表'!E848</f>
        <v>6mm</v>
      </c>
      <c r="E807" s="108"/>
      <c r="F807" s="108" t="str">
        <f>'[5]存货（  ）抽查盘点表'!G848</f>
        <v>个</v>
      </c>
      <c r="G807" s="111">
        <f>'[5]存货（  ）抽查盘点表'!I848</f>
        <v>61</v>
      </c>
      <c r="H807" s="111">
        <f t="shared" si="56"/>
        <v>2.05655737704918</v>
      </c>
      <c r="I807" s="111">
        <f>'[5]存货（  ）抽查盘点表'!J848</f>
        <v>125.45</v>
      </c>
      <c r="J807" s="115">
        <f>'[5]存货（  ）抽查盘点表'!O848</f>
        <v>61</v>
      </c>
      <c r="K807" s="111">
        <f t="shared" si="57"/>
        <v>1.0282785</v>
      </c>
      <c r="L807" s="115">
        <f>'[5]存货（  ）抽查盘点表'!Z848</f>
        <v>62.7249885</v>
      </c>
      <c r="M807" s="116">
        <f t="shared" si="58"/>
        <v>-62.7250115</v>
      </c>
      <c r="N807" s="117">
        <f t="shared" si="59"/>
        <v>-0.500000091669988</v>
      </c>
      <c r="O807" s="118"/>
    </row>
    <row r="808" s="105" customFormat="1" ht="16.5" customHeight="1" spans="1:15">
      <c r="A808" s="108">
        <f>'[5]存货（  ）抽查盘点表'!A849</f>
        <v>844</v>
      </c>
      <c r="B808" s="109" t="str">
        <f>'[5]存货（  ）抽查盘点表'!B849</f>
        <v>1301010188</v>
      </c>
      <c r="C808" s="108" t="str">
        <f>'[5]存货（  ）抽查盘点表'!D849</f>
        <v>水钻钻头</v>
      </c>
      <c r="D808" s="110" t="str">
        <f>'[5]存货（  ）抽查盘点表'!E849</f>
        <v>112mm</v>
      </c>
      <c r="E808" s="108"/>
      <c r="F808" s="108" t="str">
        <f>'[5]存货（  ）抽查盘点表'!G849</f>
        <v>件</v>
      </c>
      <c r="G808" s="111">
        <f>'[5]存货（  ）抽查盘点表'!I849</f>
        <v>1</v>
      </c>
      <c r="H808" s="111">
        <f t="shared" si="56"/>
        <v>94.02</v>
      </c>
      <c r="I808" s="111">
        <f>'[5]存货（  ）抽查盘点表'!J849</f>
        <v>94.02</v>
      </c>
      <c r="J808" s="115">
        <f>'[5]存货（  ）抽查盘点表'!O849</f>
        <v>1</v>
      </c>
      <c r="K808" s="111">
        <f t="shared" si="57"/>
        <v>47.01</v>
      </c>
      <c r="L808" s="115">
        <f>'[5]存货（  ）抽查盘点表'!Z849</f>
        <v>47.01</v>
      </c>
      <c r="M808" s="116">
        <f t="shared" si="58"/>
        <v>-47.01</v>
      </c>
      <c r="N808" s="117">
        <f t="shared" si="59"/>
        <v>-0.5</v>
      </c>
      <c r="O808" s="118"/>
    </row>
    <row r="809" s="105" customFormat="1" ht="16.5" customHeight="1" spans="1:15">
      <c r="A809" s="108">
        <f>'[5]存货（  ）抽查盘点表'!A850</f>
        <v>845</v>
      </c>
      <c r="B809" s="109" t="str">
        <f>'[5]存货（  ）抽查盘点表'!B850</f>
        <v>1301010189</v>
      </c>
      <c r="C809" s="108" t="str">
        <f>'[5]存货（  ）抽查盘点表'!D850</f>
        <v>水钻钻头</v>
      </c>
      <c r="D809" s="110" t="str">
        <f>'[5]存货（  ）抽查盘点表'!E850</f>
        <v>140mm</v>
      </c>
      <c r="E809" s="108"/>
      <c r="F809" s="108" t="str">
        <f>'[5]存货（  ）抽查盘点表'!G850</f>
        <v>件</v>
      </c>
      <c r="G809" s="111">
        <f>'[5]存货（  ）抽查盘点表'!I850</f>
        <v>2</v>
      </c>
      <c r="H809" s="111">
        <f t="shared" si="56"/>
        <v>91</v>
      </c>
      <c r="I809" s="111">
        <f>'[5]存货（  ）抽查盘点表'!J850</f>
        <v>182</v>
      </c>
      <c r="J809" s="115">
        <f>'[5]存货（  ）抽查盘点表'!O850</f>
        <v>2</v>
      </c>
      <c r="K809" s="111">
        <f t="shared" si="57"/>
        <v>45.5</v>
      </c>
      <c r="L809" s="115">
        <f>'[5]存货（  ）抽查盘点表'!Z850</f>
        <v>91</v>
      </c>
      <c r="M809" s="116">
        <f t="shared" si="58"/>
        <v>-91</v>
      </c>
      <c r="N809" s="117">
        <f t="shared" si="59"/>
        <v>-0.5</v>
      </c>
      <c r="O809" s="118"/>
    </row>
    <row r="810" s="105" customFormat="1" ht="16.5" customHeight="1" spans="1:15">
      <c r="A810" s="108">
        <f>'[5]存货（  ）抽查盘点表'!A851</f>
        <v>846</v>
      </c>
      <c r="B810" s="109" t="str">
        <f>'[5]存货（  ）抽查盘点表'!B851</f>
        <v>1301010190</v>
      </c>
      <c r="C810" s="108" t="str">
        <f>'[5]存货（  ）抽查盘点表'!D851</f>
        <v>水钻钻头</v>
      </c>
      <c r="D810" s="110" t="str">
        <f>'[5]存货（  ）抽查盘点表'!E851</f>
        <v>89mm</v>
      </c>
      <c r="E810" s="108"/>
      <c r="F810" s="108" t="str">
        <f>'[5]存货（  ）抽查盘点表'!G851</f>
        <v>件</v>
      </c>
      <c r="G810" s="111">
        <f>'[5]存货（  ）抽查盘点表'!I851</f>
        <v>2</v>
      </c>
      <c r="H810" s="111">
        <f t="shared" si="56"/>
        <v>91</v>
      </c>
      <c r="I810" s="111">
        <f>'[5]存货（  ）抽查盘点表'!J851</f>
        <v>182</v>
      </c>
      <c r="J810" s="115">
        <f>'[5]存货（  ）抽查盘点表'!O851</f>
        <v>2</v>
      </c>
      <c r="K810" s="111">
        <f t="shared" si="57"/>
        <v>45.5</v>
      </c>
      <c r="L810" s="115">
        <f>'[5]存货（  ）抽查盘点表'!Z851</f>
        <v>91</v>
      </c>
      <c r="M810" s="116">
        <f t="shared" si="58"/>
        <v>-91</v>
      </c>
      <c r="N810" s="117">
        <f t="shared" si="59"/>
        <v>-0.5</v>
      </c>
      <c r="O810" s="118"/>
    </row>
    <row r="811" s="105" customFormat="1" ht="16.5" customHeight="1" spans="1:15">
      <c r="A811" s="108">
        <f>'[5]存货（  ）抽查盘点表'!A852</f>
        <v>847</v>
      </c>
      <c r="B811" s="109" t="str">
        <f>'[5]存货（  ）抽查盘点表'!B852</f>
        <v>1301010191</v>
      </c>
      <c r="C811" s="108" t="str">
        <f>'[5]存货（  ）抽查盘点表'!D852</f>
        <v>水钻钻头</v>
      </c>
      <c r="D811" s="110" t="str">
        <f>'[5]存货（  ）抽查盘点表'!E852</f>
        <v>63mm</v>
      </c>
      <c r="E811" s="108"/>
      <c r="F811" s="108" t="str">
        <f>'[5]存货（  ）抽查盘点表'!G852</f>
        <v>件</v>
      </c>
      <c r="G811" s="111">
        <f>'[5]存货（  ）抽查盘点表'!I852</f>
        <v>2</v>
      </c>
      <c r="H811" s="111">
        <f t="shared" si="56"/>
        <v>91</v>
      </c>
      <c r="I811" s="111">
        <f>'[5]存货（  ）抽查盘点表'!J852</f>
        <v>182</v>
      </c>
      <c r="J811" s="115">
        <f>'[5]存货（  ）抽查盘点表'!O852</f>
        <v>2</v>
      </c>
      <c r="K811" s="111">
        <f t="shared" si="57"/>
        <v>45.5</v>
      </c>
      <c r="L811" s="115">
        <f>'[5]存货（  ）抽查盘点表'!Z852</f>
        <v>91</v>
      </c>
      <c r="M811" s="116">
        <f t="shared" si="58"/>
        <v>-91</v>
      </c>
      <c r="N811" s="117">
        <f t="shared" si="59"/>
        <v>-0.5</v>
      </c>
      <c r="O811" s="118"/>
    </row>
    <row r="812" s="105" customFormat="1" ht="16.5" customHeight="1" spans="1:15">
      <c r="A812" s="108">
        <f>'[5]存货（  ）抽查盘点表'!A853</f>
        <v>848</v>
      </c>
      <c r="B812" s="109" t="str">
        <f>'[5]存货（  ）抽查盘点表'!B853</f>
        <v>1301010198</v>
      </c>
      <c r="C812" s="108" t="str">
        <f>'[5]存货（  ）抽查盘点表'!D853</f>
        <v>水钻钻头</v>
      </c>
      <c r="D812" s="110" t="str">
        <f>'[5]存货（  ）抽查盘点表'!E853</f>
        <v>120mm</v>
      </c>
      <c r="E812" s="108"/>
      <c r="F812" s="108" t="str">
        <f>'[5]存货（  ）抽查盘点表'!G853</f>
        <v>件</v>
      </c>
      <c r="G812" s="111">
        <f>'[5]存货（  ）抽查盘点表'!I853</f>
        <v>2</v>
      </c>
      <c r="H812" s="111">
        <f t="shared" si="56"/>
        <v>115.385</v>
      </c>
      <c r="I812" s="111">
        <f>'[5]存货（  ）抽查盘点表'!J853</f>
        <v>230.77</v>
      </c>
      <c r="J812" s="115">
        <f>'[5]存货（  ）抽查盘点表'!O853</f>
        <v>2</v>
      </c>
      <c r="K812" s="111">
        <f t="shared" si="57"/>
        <v>57.6925</v>
      </c>
      <c r="L812" s="115">
        <f>'[5]存货（  ）抽查盘点表'!Z853</f>
        <v>115.385</v>
      </c>
      <c r="M812" s="116">
        <f t="shared" si="58"/>
        <v>-115.385</v>
      </c>
      <c r="N812" s="117">
        <f t="shared" si="59"/>
        <v>-0.5</v>
      </c>
      <c r="O812" s="118"/>
    </row>
    <row r="813" s="105" customFormat="1" ht="16.5" customHeight="1" spans="1:15">
      <c r="A813" s="108">
        <f>'[5]存货（  ）抽查盘点表'!A854</f>
        <v>849</v>
      </c>
      <c r="B813" s="109" t="str">
        <f>'[5]存货（  ）抽查盘点表'!B854</f>
        <v>1301010206</v>
      </c>
      <c r="C813" s="108" t="str">
        <f>'[5]存货（  ）抽查盘点表'!D854</f>
        <v>三角钻头</v>
      </c>
      <c r="D813" s="110"/>
      <c r="E813" s="108"/>
      <c r="F813" s="108" t="str">
        <f>'[5]存货（  ）抽查盘点表'!G854</f>
        <v>支</v>
      </c>
      <c r="G813" s="111">
        <f>'[5]存货（  ）抽查盘点表'!I854</f>
        <v>25</v>
      </c>
      <c r="H813" s="111">
        <f t="shared" si="56"/>
        <v>6.9124</v>
      </c>
      <c r="I813" s="111">
        <f>'[5]存货（  ）抽查盘点表'!J854</f>
        <v>172.81</v>
      </c>
      <c r="J813" s="115">
        <f>'[5]存货（  ）抽查盘点表'!O854</f>
        <v>0</v>
      </c>
      <c r="K813" s="111">
        <f t="shared" si="57"/>
        <v>0</v>
      </c>
      <c r="L813" s="115">
        <f>'[5]存货（  ）抽查盘点表'!Z854</f>
        <v>0</v>
      </c>
      <c r="M813" s="116">
        <f t="shared" si="58"/>
        <v>-172.81</v>
      </c>
      <c r="N813" s="117">
        <f t="shared" si="59"/>
        <v>-1</v>
      </c>
      <c r="O813" s="118"/>
    </row>
    <row r="814" s="105" customFormat="1" ht="16.5" customHeight="1" spans="1:15">
      <c r="A814" s="108">
        <f>'[5]存货（  ）抽查盘点表'!A855</f>
        <v>850</v>
      </c>
      <c r="B814" s="109" t="str">
        <f>'[5]存货（  ）抽查盘点表'!B855</f>
        <v>1301010248</v>
      </c>
      <c r="C814" s="108" t="str">
        <f>'[5]存货（  ）抽查盘点表'!D855</f>
        <v>锥柄钻头</v>
      </c>
      <c r="D814" s="110" t="str">
        <f>'[5]存货（  ）抽查盘点表'!E855</f>
        <v>20</v>
      </c>
      <c r="E814" s="108"/>
      <c r="F814" s="108" t="str">
        <f>'[5]存货（  ）抽查盘点表'!G855</f>
        <v>件</v>
      </c>
      <c r="G814" s="111">
        <f>'[5]存货（  ）抽查盘点表'!I855</f>
        <v>15</v>
      </c>
      <c r="H814" s="111">
        <f t="shared" si="56"/>
        <v>43.596</v>
      </c>
      <c r="I814" s="111">
        <f>'[5]存货（  ）抽查盘点表'!J855</f>
        <v>653.94</v>
      </c>
      <c r="J814" s="115">
        <f>'[5]存货（  ）抽查盘点表'!O855</f>
        <v>15</v>
      </c>
      <c r="K814" s="111">
        <f t="shared" si="57"/>
        <v>21.798</v>
      </c>
      <c r="L814" s="115">
        <f>'[5]存货（  ）抽查盘点表'!Z855</f>
        <v>326.97</v>
      </c>
      <c r="M814" s="116">
        <f t="shared" si="58"/>
        <v>-326.97</v>
      </c>
      <c r="N814" s="117">
        <f t="shared" si="59"/>
        <v>-0.5</v>
      </c>
      <c r="O814" s="118"/>
    </row>
    <row r="815" s="105" customFormat="1" ht="16.5" customHeight="1" spans="1:15">
      <c r="A815" s="108">
        <f>'[5]存货（  ）抽查盘点表'!A856</f>
        <v>851</v>
      </c>
      <c r="B815" s="109" t="str">
        <f>'[5]存货（  ）抽查盘点表'!B856</f>
        <v>1301010249</v>
      </c>
      <c r="C815" s="108" t="str">
        <f>'[5]存货（  ）抽查盘点表'!D856</f>
        <v>麻花钻头</v>
      </c>
      <c r="D815" s="110" t="str">
        <f>'[5]存货（  ）抽查盘点表'!E856</f>
        <v>4.2</v>
      </c>
      <c r="E815" s="108"/>
      <c r="F815" s="108" t="str">
        <f>'[5]存货（  ）抽查盘点表'!G856</f>
        <v>支</v>
      </c>
      <c r="G815" s="111">
        <f>'[5]存货（  ）抽查盘点表'!I856</f>
        <v>100</v>
      </c>
      <c r="H815" s="111">
        <f t="shared" si="56"/>
        <v>2.2124</v>
      </c>
      <c r="I815" s="111">
        <f>'[5]存货（  ）抽查盘点表'!J856</f>
        <v>221.24</v>
      </c>
      <c r="J815" s="115">
        <f>'[5]存货（  ）抽查盘点表'!O856</f>
        <v>100</v>
      </c>
      <c r="K815" s="111">
        <f t="shared" si="57"/>
        <v>1.1062</v>
      </c>
      <c r="L815" s="115">
        <f>'[5]存货（  ）抽查盘点表'!Z856</f>
        <v>110.62</v>
      </c>
      <c r="M815" s="116">
        <f t="shared" si="58"/>
        <v>-110.62</v>
      </c>
      <c r="N815" s="117">
        <f t="shared" si="59"/>
        <v>-0.5</v>
      </c>
      <c r="O815" s="118"/>
    </row>
    <row r="816" s="105" customFormat="1" ht="16.5" customHeight="1" spans="1:15">
      <c r="A816" s="108">
        <f>'[5]存货（  ）抽查盘点表'!A857</f>
        <v>852</v>
      </c>
      <c r="B816" s="109" t="str">
        <f>'[5]存货（  ）抽查盘点表'!B857</f>
        <v>1301020020</v>
      </c>
      <c r="C816" s="108" t="str">
        <f>'[5]存货（  ）抽查盘点表'!D857</f>
        <v>加长钻头</v>
      </c>
      <c r="D816" s="110" t="str">
        <f>'[5]存货（  ）抽查盘点表'!E857</f>
        <v>100*3.5㎜</v>
      </c>
      <c r="E816" s="108"/>
      <c r="F816" s="108" t="str">
        <f>'[5]存货（  ）抽查盘点表'!G857</f>
        <v>件</v>
      </c>
      <c r="G816" s="111">
        <f>'[5]存货（  ）抽查盘点表'!I857</f>
        <v>22</v>
      </c>
      <c r="H816" s="111">
        <f t="shared" si="56"/>
        <v>5.5</v>
      </c>
      <c r="I816" s="111">
        <f>'[5]存货（  ）抽查盘点表'!J857</f>
        <v>121</v>
      </c>
      <c r="J816" s="115">
        <f>'[5]存货（  ）抽查盘点表'!O857</f>
        <v>22</v>
      </c>
      <c r="K816" s="111">
        <f t="shared" si="57"/>
        <v>2.75</v>
      </c>
      <c r="L816" s="115">
        <f>'[5]存货（  ）抽查盘点表'!Z857</f>
        <v>60.5</v>
      </c>
      <c r="M816" s="116">
        <f t="shared" si="58"/>
        <v>-60.5</v>
      </c>
      <c r="N816" s="117">
        <f t="shared" si="59"/>
        <v>-0.5</v>
      </c>
      <c r="O816" s="118"/>
    </row>
    <row r="817" s="105" customFormat="1" ht="16.5" customHeight="1" spans="1:15">
      <c r="A817" s="108">
        <f>'[5]存货（  ）抽查盘点表'!A858</f>
        <v>853</v>
      </c>
      <c r="B817" s="109" t="str">
        <f>'[5]存货（  ）抽查盘点表'!B858</f>
        <v>1301020022</v>
      </c>
      <c r="C817" s="108" t="str">
        <f>'[5]存货（  ）抽查盘点表'!D858</f>
        <v>加长钻头</v>
      </c>
      <c r="D817" s="110" t="str">
        <f>'[5]存货（  ）抽查盘点表'!E858</f>
        <v>100*5㎜</v>
      </c>
      <c r="E817" s="108"/>
      <c r="F817" s="108" t="str">
        <f>'[5]存货（  ）抽查盘点表'!G858</f>
        <v>件</v>
      </c>
      <c r="G817" s="111">
        <f>'[5]存货（  ）抽查盘点表'!I858</f>
        <v>2</v>
      </c>
      <c r="H817" s="111">
        <f t="shared" si="56"/>
        <v>5</v>
      </c>
      <c r="I817" s="111">
        <f>'[5]存货（  ）抽查盘点表'!J858</f>
        <v>10</v>
      </c>
      <c r="J817" s="115">
        <f>'[5]存货（  ）抽查盘点表'!O858</f>
        <v>2</v>
      </c>
      <c r="K817" s="111">
        <f t="shared" si="57"/>
        <v>2.5</v>
      </c>
      <c r="L817" s="115">
        <f>'[5]存货（  ）抽查盘点表'!Z858</f>
        <v>5</v>
      </c>
      <c r="M817" s="116">
        <f t="shared" si="58"/>
        <v>-5</v>
      </c>
      <c r="N817" s="117">
        <f t="shared" si="59"/>
        <v>-0.5</v>
      </c>
      <c r="O817" s="118"/>
    </row>
    <row r="818" s="105" customFormat="1" ht="16.5" customHeight="1" spans="1:15">
      <c r="A818" s="108">
        <f>'[5]存货（  ）抽查盘点表'!A859</f>
        <v>854</v>
      </c>
      <c r="B818" s="109" t="str">
        <f>'[5]存货（  ）抽查盘点表'!B859</f>
        <v>1301050025</v>
      </c>
      <c r="C818" s="108" t="str">
        <f>'[5]存货（  ）抽查盘点表'!D859</f>
        <v>电锤钻头</v>
      </c>
      <c r="D818" s="110" t="str">
        <f>'[5]存货（  ）抽查盘点表'!E859</f>
        <v>ø22</v>
      </c>
      <c r="E818" s="108"/>
      <c r="F818" s="108" t="str">
        <f>'[5]存货（  ）抽查盘点表'!G859</f>
        <v>件</v>
      </c>
      <c r="G818" s="111">
        <f>'[5]存货（  ）抽查盘点表'!I859</f>
        <v>1</v>
      </c>
      <c r="H818" s="111">
        <f t="shared" si="56"/>
        <v>11.95</v>
      </c>
      <c r="I818" s="111">
        <f>'[5]存货（  ）抽查盘点表'!J859</f>
        <v>11.95</v>
      </c>
      <c r="J818" s="115">
        <f>'[5]存货（  ）抽查盘点表'!O859</f>
        <v>1</v>
      </c>
      <c r="K818" s="111">
        <f t="shared" si="57"/>
        <v>5.975</v>
      </c>
      <c r="L818" s="115">
        <f>'[5]存货（  ）抽查盘点表'!Z859</f>
        <v>5.975</v>
      </c>
      <c r="M818" s="116">
        <f t="shared" si="58"/>
        <v>-5.975</v>
      </c>
      <c r="N818" s="117">
        <f t="shared" si="59"/>
        <v>-0.5</v>
      </c>
      <c r="O818" s="118"/>
    </row>
    <row r="819" s="105" customFormat="1" ht="16.5" customHeight="1" spans="1:15">
      <c r="A819" s="108">
        <f>'[5]存货（  ）抽查盘点表'!A860</f>
        <v>855</v>
      </c>
      <c r="B819" s="109" t="str">
        <f>'[5]存货（  ）抽查盘点表'!B860</f>
        <v>1302040003</v>
      </c>
      <c r="C819" s="108" t="str">
        <f>'[5]存货（  ）抽查盘点表'!D860</f>
        <v>丝锥</v>
      </c>
      <c r="D819" s="110" t="str">
        <f>'[5]存货（  ）抽查盘点表'!E860</f>
        <v>M5</v>
      </c>
      <c r="E819" s="108"/>
      <c r="F819" s="108" t="str">
        <f>'[5]存货（  ）抽查盘点表'!G860</f>
        <v>支</v>
      </c>
      <c r="G819" s="111">
        <f>'[5]存货（  ）抽查盘点表'!I860</f>
        <v>4</v>
      </c>
      <c r="H819" s="111">
        <f t="shared" si="56"/>
        <v>6.5</v>
      </c>
      <c r="I819" s="111">
        <f>'[5]存货（  ）抽查盘点表'!J860</f>
        <v>26</v>
      </c>
      <c r="J819" s="115">
        <f>'[5]存货（  ）抽查盘点表'!O860</f>
        <v>4</v>
      </c>
      <c r="K819" s="111">
        <f t="shared" si="57"/>
        <v>3.25</v>
      </c>
      <c r="L819" s="115">
        <f>'[5]存货（  ）抽查盘点表'!Z860</f>
        <v>13</v>
      </c>
      <c r="M819" s="116">
        <f t="shared" si="58"/>
        <v>-13</v>
      </c>
      <c r="N819" s="117">
        <f t="shared" si="59"/>
        <v>-0.5</v>
      </c>
      <c r="O819" s="118"/>
    </row>
    <row r="820" s="105" customFormat="1" ht="16.5" customHeight="1" spans="1:15">
      <c r="A820" s="108">
        <f>'[5]存货（  ）抽查盘点表'!A861</f>
        <v>856</v>
      </c>
      <c r="B820" s="109" t="str">
        <f>'[5]存货（  ）抽查盘点表'!B861</f>
        <v>1302040004</v>
      </c>
      <c r="C820" s="108" t="str">
        <f>'[5]存货（  ）抽查盘点表'!D861</f>
        <v>丝锥</v>
      </c>
      <c r="D820" s="110" t="str">
        <f>'[5]存货（  ）抽查盘点表'!E861</f>
        <v>M6</v>
      </c>
      <c r="E820" s="108"/>
      <c r="F820" s="108" t="str">
        <f>'[5]存货（  ）抽查盘点表'!G861</f>
        <v>支</v>
      </c>
      <c r="G820" s="111">
        <f>'[5]存货（  ）抽查盘点表'!I861</f>
        <v>4</v>
      </c>
      <c r="H820" s="111">
        <f t="shared" si="56"/>
        <v>6</v>
      </c>
      <c r="I820" s="111">
        <f>'[5]存货（  ）抽查盘点表'!J861</f>
        <v>24</v>
      </c>
      <c r="J820" s="115">
        <f>'[5]存货（  ）抽查盘点表'!O861</f>
        <v>4</v>
      </c>
      <c r="K820" s="111">
        <f t="shared" si="57"/>
        <v>3</v>
      </c>
      <c r="L820" s="115">
        <f>'[5]存货（  ）抽查盘点表'!Z861</f>
        <v>12</v>
      </c>
      <c r="M820" s="116">
        <f t="shared" si="58"/>
        <v>-12</v>
      </c>
      <c r="N820" s="117">
        <f t="shared" si="59"/>
        <v>-0.5</v>
      </c>
      <c r="O820" s="118"/>
    </row>
    <row r="821" s="105" customFormat="1" ht="16.5" customHeight="1" spans="1:15">
      <c r="A821" s="108">
        <f>'[5]存货（  ）抽查盘点表'!A862</f>
        <v>857</v>
      </c>
      <c r="B821" s="109" t="str">
        <f>'[5]存货（  ）抽查盘点表'!B862</f>
        <v>1302040007</v>
      </c>
      <c r="C821" s="108" t="str">
        <f>'[5]存货（  ）抽查盘点表'!D862</f>
        <v>丝锥</v>
      </c>
      <c r="D821" s="110" t="str">
        <f>'[5]存货（  ）抽查盘点表'!E862</f>
        <v>M8</v>
      </c>
      <c r="E821" s="108"/>
      <c r="F821" s="108" t="str">
        <f>'[5]存货（  ）抽查盘点表'!G862</f>
        <v>支</v>
      </c>
      <c r="G821" s="111">
        <f>'[5]存货（  ）抽查盘点表'!I862</f>
        <v>7</v>
      </c>
      <c r="H821" s="111">
        <f t="shared" si="56"/>
        <v>7</v>
      </c>
      <c r="I821" s="111">
        <f>'[5]存货（  ）抽查盘点表'!J862</f>
        <v>49</v>
      </c>
      <c r="J821" s="115">
        <f>'[5]存货（  ）抽查盘点表'!O862</f>
        <v>7</v>
      </c>
      <c r="K821" s="111">
        <f t="shared" si="57"/>
        <v>3.5</v>
      </c>
      <c r="L821" s="115">
        <f>'[5]存货（  ）抽查盘点表'!Z862</f>
        <v>24.5</v>
      </c>
      <c r="M821" s="116">
        <f t="shared" si="58"/>
        <v>-24.5</v>
      </c>
      <c r="N821" s="117">
        <f t="shared" si="59"/>
        <v>-0.5</v>
      </c>
      <c r="O821" s="118"/>
    </row>
    <row r="822" s="105" customFormat="1" ht="16.5" customHeight="1" spans="1:15">
      <c r="A822" s="108">
        <f>'[5]存货（  ）抽查盘点表'!A863</f>
        <v>858</v>
      </c>
      <c r="B822" s="109" t="str">
        <f>'[5]存货（  ）抽查盘点表'!B863</f>
        <v>1302040013</v>
      </c>
      <c r="C822" s="108" t="str">
        <f>'[5]存货（  ）抽查盘点表'!D863</f>
        <v>丝锥</v>
      </c>
      <c r="D822" s="110" t="str">
        <f>'[5]存货（  ）抽查盘点表'!E863</f>
        <v>M12</v>
      </c>
      <c r="E822" s="108"/>
      <c r="F822" s="108" t="str">
        <f>'[5]存货（  ）抽查盘点表'!G863</f>
        <v>支</v>
      </c>
      <c r="G822" s="111">
        <f>'[5]存货（  ）抽查盘点表'!I863</f>
        <v>7</v>
      </c>
      <c r="H822" s="111">
        <f t="shared" si="56"/>
        <v>9.61428571428571</v>
      </c>
      <c r="I822" s="111">
        <f>'[5]存货（  ）抽查盘点表'!J863</f>
        <v>67.3</v>
      </c>
      <c r="J822" s="115">
        <f>'[5]存货（  ）抽查盘点表'!O863</f>
        <v>7</v>
      </c>
      <c r="K822" s="111">
        <f t="shared" si="57"/>
        <v>4.807143</v>
      </c>
      <c r="L822" s="115">
        <f>'[5]存货（  ）抽查盘点表'!Z863</f>
        <v>33.650001</v>
      </c>
      <c r="M822" s="116">
        <f t="shared" si="58"/>
        <v>-33.649999</v>
      </c>
      <c r="N822" s="117">
        <f t="shared" si="59"/>
        <v>-0.499999985141159</v>
      </c>
      <c r="O822" s="118"/>
    </row>
    <row r="823" s="105" customFormat="1" ht="16.5" customHeight="1" spans="1:15">
      <c r="A823" s="108">
        <f>'[5]存货（  ）抽查盘点表'!A864</f>
        <v>859</v>
      </c>
      <c r="B823" s="109" t="str">
        <f>'[5]存货（  ）抽查盘点表'!B864</f>
        <v>1302040018</v>
      </c>
      <c r="C823" s="108" t="str">
        <f>'[5]存货（  ）抽查盘点表'!D864</f>
        <v>丝锥</v>
      </c>
      <c r="D823" s="110" t="str">
        <f>'[5]存货（  ）抽查盘点表'!E864</f>
        <v>M16</v>
      </c>
      <c r="E823" s="108"/>
      <c r="F823" s="108" t="str">
        <f>'[5]存货（  ）抽查盘点表'!G864</f>
        <v>支</v>
      </c>
      <c r="G823" s="111">
        <f>'[5]存货（  ）抽查盘点表'!I864</f>
        <v>5</v>
      </c>
      <c r="H823" s="111">
        <f t="shared" si="56"/>
        <v>19.662</v>
      </c>
      <c r="I823" s="111">
        <f>'[5]存货（  ）抽查盘点表'!J864</f>
        <v>98.31</v>
      </c>
      <c r="J823" s="115">
        <f>'[5]存货（  ）抽查盘点表'!O864</f>
        <v>5</v>
      </c>
      <c r="K823" s="111">
        <f t="shared" si="57"/>
        <v>9.831</v>
      </c>
      <c r="L823" s="115">
        <f>'[5]存货（  ）抽查盘点表'!Z864</f>
        <v>49.155</v>
      </c>
      <c r="M823" s="116">
        <f t="shared" si="58"/>
        <v>-49.155</v>
      </c>
      <c r="N823" s="117">
        <f t="shared" si="59"/>
        <v>-0.5</v>
      </c>
      <c r="O823" s="118"/>
    </row>
    <row r="824" s="105" customFormat="1" ht="16.5" customHeight="1" spans="1:15">
      <c r="A824" s="108">
        <f>'[5]存货（  ）抽查盘点表'!A865</f>
        <v>860</v>
      </c>
      <c r="B824" s="109" t="str">
        <f>'[5]存货（  ）抽查盘点表'!B865</f>
        <v>1302040025</v>
      </c>
      <c r="C824" s="108" t="str">
        <f>'[5]存货（  ）抽查盘点表'!D865</f>
        <v>丝锥</v>
      </c>
      <c r="D824" s="110" t="str">
        <f>'[5]存货（  ）抽查盘点表'!E865</f>
        <v>M20</v>
      </c>
      <c r="E824" s="108"/>
      <c r="F824" s="108" t="str">
        <f>'[5]存货（  ）抽查盘点表'!G865</f>
        <v>支</v>
      </c>
      <c r="G824" s="111">
        <f>'[5]存货（  ）抽查盘点表'!I865</f>
        <v>1</v>
      </c>
      <c r="H824" s="111">
        <f t="shared" si="56"/>
        <v>18.8</v>
      </c>
      <c r="I824" s="111">
        <f>'[5]存货（  ）抽查盘点表'!J865</f>
        <v>18.8</v>
      </c>
      <c r="J824" s="115">
        <f>'[5]存货（  ）抽查盘点表'!O865</f>
        <v>1</v>
      </c>
      <c r="K824" s="111">
        <f t="shared" si="57"/>
        <v>9.4</v>
      </c>
      <c r="L824" s="115">
        <f>'[5]存货（  ）抽查盘点表'!Z865</f>
        <v>9.4</v>
      </c>
      <c r="M824" s="116">
        <f t="shared" si="58"/>
        <v>-9.4</v>
      </c>
      <c r="N824" s="117">
        <f t="shared" si="59"/>
        <v>-0.5</v>
      </c>
      <c r="O824" s="118"/>
    </row>
    <row r="825" s="105" customFormat="1" ht="16.5" customHeight="1" spans="1:15">
      <c r="A825" s="108">
        <f>'[5]存货（  ）抽查盘点表'!A866</f>
        <v>861</v>
      </c>
      <c r="B825" s="109" t="str">
        <f>'[5]存货（  ）抽查盘点表'!B866</f>
        <v>1302040027</v>
      </c>
      <c r="C825" s="108" t="str">
        <f>'[5]存货（  ）抽查盘点表'!D866</f>
        <v>丝锥</v>
      </c>
      <c r="D825" s="110" t="str">
        <f>'[5]存货（  ）抽查盘点表'!E866</f>
        <v>M24</v>
      </c>
      <c r="E825" s="108"/>
      <c r="F825" s="108" t="str">
        <f>'[5]存货（  ）抽查盘点表'!G866</f>
        <v>支</v>
      </c>
      <c r="G825" s="111">
        <f>'[5]存货（  ）抽查盘点表'!I866</f>
        <v>5</v>
      </c>
      <c r="H825" s="111">
        <f t="shared" si="56"/>
        <v>25.214</v>
      </c>
      <c r="I825" s="111">
        <f>'[5]存货（  ）抽查盘点表'!J866</f>
        <v>126.07</v>
      </c>
      <c r="J825" s="115">
        <f>'[5]存货（  ）抽查盘点表'!O866</f>
        <v>5</v>
      </c>
      <c r="K825" s="111">
        <f t="shared" si="57"/>
        <v>12.607</v>
      </c>
      <c r="L825" s="115">
        <f>'[5]存货（  ）抽查盘点表'!Z866</f>
        <v>63.035</v>
      </c>
      <c r="M825" s="116">
        <f t="shared" si="58"/>
        <v>-63.035</v>
      </c>
      <c r="N825" s="117">
        <f t="shared" si="59"/>
        <v>-0.5</v>
      </c>
      <c r="O825" s="118"/>
    </row>
    <row r="826" s="105" customFormat="1" ht="16.5" customHeight="1" spans="1:15">
      <c r="A826" s="108">
        <f>'[5]存货（  ）抽查盘点表'!A867</f>
        <v>862</v>
      </c>
      <c r="B826" s="109" t="str">
        <f>'[5]存货（  ）抽查盘点表'!B867</f>
        <v>1302040048</v>
      </c>
      <c r="C826" s="108" t="str">
        <f>'[5]存货（  ）抽查盘点表'!D867</f>
        <v>丝锥</v>
      </c>
      <c r="D826" s="110" t="str">
        <f>'[5]存货（  ）抽查盘点表'!E867</f>
        <v>M13*1.75</v>
      </c>
      <c r="E826" s="108"/>
      <c r="F826" s="108" t="str">
        <f>'[5]存货（  ）抽查盘点表'!G867</f>
        <v>支</v>
      </c>
      <c r="G826" s="111">
        <f>'[5]存货（  ）抽查盘点表'!I867</f>
        <v>2</v>
      </c>
      <c r="H826" s="111">
        <f t="shared" si="56"/>
        <v>28.315</v>
      </c>
      <c r="I826" s="111">
        <f>'[5]存货（  ）抽查盘点表'!J867</f>
        <v>56.63</v>
      </c>
      <c r="J826" s="115">
        <f>'[5]存货（  ）抽查盘点表'!O867</f>
        <v>2</v>
      </c>
      <c r="K826" s="111">
        <f t="shared" si="57"/>
        <v>14.1575</v>
      </c>
      <c r="L826" s="115">
        <f>'[5]存货（  ）抽查盘点表'!Z867</f>
        <v>28.315</v>
      </c>
      <c r="M826" s="116">
        <f t="shared" si="58"/>
        <v>-28.315</v>
      </c>
      <c r="N826" s="117">
        <f t="shared" si="59"/>
        <v>-0.5</v>
      </c>
      <c r="O826" s="118"/>
    </row>
    <row r="827" s="105" customFormat="1" ht="16.5" customHeight="1" spans="1:15">
      <c r="A827" s="108">
        <f>'[5]存货（  ）抽查盘点表'!A868</f>
        <v>863</v>
      </c>
      <c r="B827" s="109" t="str">
        <f>'[5]存货（  ）抽查盘点表'!B868</f>
        <v>1303010024</v>
      </c>
      <c r="C827" s="108" t="str">
        <f>'[5]存货（  ）抽查盘点表'!D868</f>
        <v>气动拉铆枪</v>
      </c>
      <c r="D827" s="110" t="str">
        <f>'[5]存货（  ）抽查盘点表'!E868</f>
        <v>QC250G</v>
      </c>
      <c r="E827" s="108"/>
      <c r="F827" s="108" t="str">
        <f>'[5]存货（  ）抽查盘点表'!G868</f>
        <v>个</v>
      </c>
      <c r="G827" s="111">
        <f>'[5]存货（  ）抽查盘点表'!I868</f>
        <v>4</v>
      </c>
      <c r="H827" s="111">
        <f t="shared" si="56"/>
        <v>336.2825</v>
      </c>
      <c r="I827" s="111">
        <f>'[5]存货（  ）抽查盘点表'!J868</f>
        <v>1345.13</v>
      </c>
      <c r="J827" s="115">
        <f>'[5]存货（  ）抽查盘点表'!O868</f>
        <v>0</v>
      </c>
      <c r="K827" s="111">
        <f t="shared" si="57"/>
        <v>0</v>
      </c>
      <c r="L827" s="115">
        <f>'[5]存货（  ）抽查盘点表'!Z868</f>
        <v>0</v>
      </c>
      <c r="M827" s="116">
        <f t="shared" si="58"/>
        <v>-1345.13</v>
      </c>
      <c r="N827" s="117">
        <f t="shared" si="59"/>
        <v>-1</v>
      </c>
      <c r="O827" s="118"/>
    </row>
    <row r="828" s="105" customFormat="1" ht="16.5" customHeight="1" spans="1:15">
      <c r="A828" s="108">
        <f>'[5]存货（  ）抽查盘点表'!A869</f>
        <v>864</v>
      </c>
      <c r="B828" s="109" t="str">
        <f>'[5]存货（  ）抽查盘点表'!B869</f>
        <v>1303010026</v>
      </c>
      <c r="C828" s="108" t="str">
        <f>'[5]存货（  ）抽查盘点表'!D869</f>
        <v>钉枪</v>
      </c>
      <c r="D828" s="110"/>
      <c r="E828" s="108"/>
      <c r="F828" s="108" t="str">
        <f>'[5]存货（  ）抽查盘点表'!G869</f>
        <v>把</v>
      </c>
      <c r="G828" s="111">
        <f>'[5]存货（  ）抽查盘点表'!I869</f>
        <v>1</v>
      </c>
      <c r="H828" s="111">
        <f t="shared" si="56"/>
        <v>393.81</v>
      </c>
      <c r="I828" s="111">
        <f>'[5]存货（  ）抽查盘点表'!J869</f>
        <v>393.81</v>
      </c>
      <c r="J828" s="115">
        <f>'[5]存货（  ）抽查盘点表'!O869</f>
        <v>1</v>
      </c>
      <c r="K828" s="111">
        <f t="shared" si="57"/>
        <v>196.905</v>
      </c>
      <c r="L828" s="115">
        <f>'[5]存货（  ）抽查盘点表'!Z869</f>
        <v>196.905</v>
      </c>
      <c r="M828" s="116">
        <f t="shared" si="58"/>
        <v>-196.905</v>
      </c>
      <c r="N828" s="117">
        <f t="shared" si="59"/>
        <v>-0.5</v>
      </c>
      <c r="O828" s="118"/>
    </row>
    <row r="829" s="105" customFormat="1" ht="16.5" customHeight="1" spans="1:15">
      <c r="A829" s="108">
        <f>'[5]存货（  ）抽查盘点表'!A870</f>
        <v>865</v>
      </c>
      <c r="B829" s="109" t="str">
        <f>'[5]存货（  ）抽查盘点表'!B870</f>
        <v>1303010028</v>
      </c>
      <c r="C829" s="108" t="str">
        <f>'[5]存货（  ）抽查盘点表'!D870</f>
        <v>直钉枪</v>
      </c>
      <c r="D829" s="110"/>
      <c r="E829" s="108"/>
      <c r="F829" s="108" t="str">
        <f>'[5]存货（  ）抽查盘点表'!G870</f>
        <v>把</v>
      </c>
      <c r="G829" s="111">
        <f>'[5]存货（  ）抽查盘点表'!I870</f>
        <v>1</v>
      </c>
      <c r="H829" s="111">
        <f t="shared" si="56"/>
        <v>79.86</v>
      </c>
      <c r="I829" s="111">
        <f>'[5]存货（  ）抽查盘点表'!J870</f>
        <v>79.86</v>
      </c>
      <c r="J829" s="115">
        <f>'[5]存货（  ）抽查盘点表'!O870</f>
        <v>1</v>
      </c>
      <c r="K829" s="111">
        <f t="shared" si="57"/>
        <v>39.93</v>
      </c>
      <c r="L829" s="115">
        <f>'[5]存货（  ）抽查盘点表'!Z870</f>
        <v>39.93</v>
      </c>
      <c r="M829" s="116">
        <f t="shared" si="58"/>
        <v>-39.93</v>
      </c>
      <c r="N829" s="117">
        <f t="shared" si="59"/>
        <v>-0.5</v>
      </c>
      <c r="O829" s="118"/>
    </row>
    <row r="830" s="105" customFormat="1" ht="16.5" customHeight="1" spans="1:15">
      <c r="A830" s="108">
        <f>'[5]存货（  ）抽查盘点表'!A871</f>
        <v>866</v>
      </c>
      <c r="B830" s="109" t="str">
        <f>'[5]存货（  ）抽查盘点表'!B871</f>
        <v>1303030026</v>
      </c>
      <c r="C830" s="108" t="str">
        <f>'[5]存货（  ）抽查盘点表'!D871</f>
        <v>电极夹</v>
      </c>
      <c r="D830" s="110"/>
      <c r="E830" s="108"/>
      <c r="F830" s="108" t="str">
        <f>'[5]存货（  ）抽查盘点表'!G871</f>
        <v>件</v>
      </c>
      <c r="G830" s="111">
        <f>'[5]存货（  ）抽查盘点表'!I871</f>
        <v>0</v>
      </c>
      <c r="H830" s="111">
        <f t="shared" si="56"/>
        <v>0</v>
      </c>
      <c r="I830" s="111">
        <f>'[5]存货（  ）抽查盘点表'!J871</f>
        <v>13.73</v>
      </c>
      <c r="J830" s="115">
        <f>'[5]存货（  ）抽查盘点表'!O871</f>
        <v>0</v>
      </c>
      <c r="K830" s="111">
        <f t="shared" si="57"/>
        <v>0</v>
      </c>
      <c r="L830" s="115">
        <f>'[5]存货（  ）抽查盘点表'!Z871</f>
        <v>0</v>
      </c>
      <c r="M830" s="116">
        <f t="shared" si="58"/>
        <v>-13.73</v>
      </c>
      <c r="N830" s="117">
        <f t="shared" si="59"/>
        <v>-1</v>
      </c>
      <c r="O830" s="118"/>
    </row>
    <row r="831" s="105" customFormat="1" ht="16.5" customHeight="1" spans="1:15">
      <c r="A831" s="108">
        <f>'[5]存货（  ）抽查盘点表'!A872</f>
        <v>867</v>
      </c>
      <c r="B831" s="109" t="str">
        <f>'[5]存货（  ）抽查盘点表'!B872</f>
        <v>1303030028</v>
      </c>
      <c r="C831" s="108" t="str">
        <f>'[5]存货（  ）抽查盘点表'!D872</f>
        <v>焊锡锅</v>
      </c>
      <c r="D831" s="110"/>
      <c r="E831" s="108"/>
      <c r="F831" s="108" t="str">
        <f>'[5]存货（  ）抽查盘点表'!G872</f>
        <v>件</v>
      </c>
      <c r="G831" s="111">
        <f>'[5]存货（  ）抽查盘点表'!I872</f>
        <v>1</v>
      </c>
      <c r="H831" s="111">
        <f t="shared" si="56"/>
        <v>66.66</v>
      </c>
      <c r="I831" s="111">
        <f>'[5]存货（  ）抽查盘点表'!J872</f>
        <v>66.66</v>
      </c>
      <c r="J831" s="115">
        <f>'[5]存货（  ）抽查盘点表'!O872</f>
        <v>0</v>
      </c>
      <c r="K831" s="111">
        <f t="shared" si="57"/>
        <v>0</v>
      </c>
      <c r="L831" s="115">
        <f>'[5]存货（  ）抽查盘点表'!Z872</f>
        <v>0</v>
      </c>
      <c r="M831" s="116">
        <f t="shared" si="58"/>
        <v>-66.66</v>
      </c>
      <c r="N831" s="117">
        <f t="shared" si="59"/>
        <v>-1</v>
      </c>
      <c r="O831" s="118"/>
    </row>
    <row r="832" s="105" customFormat="1" ht="16.5" customHeight="1" spans="1:15">
      <c r="A832" s="108">
        <f>'[5]存货（  ）抽查盘点表'!A873</f>
        <v>868</v>
      </c>
      <c r="B832" s="109" t="str">
        <f>'[5]存货（  ）抽查盘点表'!B873</f>
        <v>1305020008</v>
      </c>
      <c r="C832" s="108" t="str">
        <f>'[5]存货（  ）抽查盘点表'!D873</f>
        <v>内六角扳手(成套）</v>
      </c>
      <c r="D832" s="110"/>
      <c r="E832" s="108"/>
      <c r="F832" s="108" t="str">
        <f>'[5]存货（  ）抽查盘点表'!G873</f>
        <v>套</v>
      </c>
      <c r="G832" s="111">
        <f>'[5]存货（  ）抽查盘点表'!I873</f>
        <v>0</v>
      </c>
      <c r="H832" s="111">
        <f t="shared" si="56"/>
        <v>0</v>
      </c>
      <c r="I832" s="111">
        <f>'[5]存货（  ）抽查盘点表'!J873</f>
        <v>34.29</v>
      </c>
      <c r="J832" s="115">
        <f>'[5]存货（  ）抽查盘点表'!O873</f>
        <v>0</v>
      </c>
      <c r="K832" s="111">
        <f t="shared" si="57"/>
        <v>0</v>
      </c>
      <c r="L832" s="115">
        <f>'[5]存货（  ）抽查盘点表'!Z873</f>
        <v>0</v>
      </c>
      <c r="M832" s="116">
        <f t="shared" si="58"/>
        <v>-34.29</v>
      </c>
      <c r="N832" s="117">
        <f t="shared" si="59"/>
        <v>-1</v>
      </c>
      <c r="O832" s="118"/>
    </row>
    <row r="833" s="105" customFormat="1" ht="16.5" customHeight="1" spans="1:15">
      <c r="A833" s="108">
        <f>'[5]存货（  ）抽查盘点表'!A874</f>
        <v>869</v>
      </c>
      <c r="B833" s="109" t="str">
        <f>'[5]存货（  ）抽查盘点表'!B874</f>
        <v>1305030023</v>
      </c>
      <c r="C833" s="108" t="str">
        <f>'[5]存货（  ）抽查盘点表'!D874</f>
        <v>扭力扳手</v>
      </c>
      <c r="D833" s="110" t="str">
        <f>'[5]存货（  ）抽查盘点表'!E874</f>
        <v>50KG</v>
      </c>
      <c r="E833" s="108"/>
      <c r="F833" s="108" t="str">
        <f>'[5]存货（  ）抽查盘点表'!G874</f>
        <v>把</v>
      </c>
      <c r="G833" s="111">
        <f>'[5]存货（  ）抽查盘点表'!I874</f>
        <v>1</v>
      </c>
      <c r="H833" s="111">
        <f t="shared" si="56"/>
        <v>52.21</v>
      </c>
      <c r="I833" s="111">
        <f>'[5]存货（  ）抽查盘点表'!J874</f>
        <v>52.21</v>
      </c>
      <c r="J833" s="115">
        <f>'[5]存货（  ）抽查盘点表'!O874</f>
        <v>1</v>
      </c>
      <c r="K833" s="111">
        <f t="shared" si="57"/>
        <v>26.105</v>
      </c>
      <c r="L833" s="115">
        <f>'[5]存货（  ）抽查盘点表'!Z874</f>
        <v>26.105</v>
      </c>
      <c r="M833" s="116">
        <f t="shared" si="58"/>
        <v>-26.105</v>
      </c>
      <c r="N833" s="117">
        <f t="shared" si="59"/>
        <v>-0.5</v>
      </c>
      <c r="O833" s="118"/>
    </row>
    <row r="834" s="105" customFormat="1" ht="16.5" customHeight="1" spans="1:15">
      <c r="A834" s="108">
        <f>'[5]存货（  ）抽查盘点表'!A875</f>
        <v>870</v>
      </c>
      <c r="B834" s="109" t="str">
        <f>'[5]存货（  ）抽查盘点表'!B875</f>
        <v>1305030026</v>
      </c>
      <c r="C834" s="108" t="str">
        <f>'[5]存货（  ）抽查盘点表'!D875</f>
        <v>套筒头</v>
      </c>
      <c r="D834" s="110" t="str">
        <f>'[5]存货（  ）抽查盘点表'!E875</f>
        <v>H8</v>
      </c>
      <c r="E834" s="108"/>
      <c r="F834" s="108" t="str">
        <f>'[5]存货（  ）抽查盘点表'!G875</f>
        <v>个</v>
      </c>
      <c r="G834" s="111">
        <f>'[5]存货（  ）抽查盘点表'!I875</f>
        <v>11</v>
      </c>
      <c r="H834" s="111">
        <f t="shared" si="56"/>
        <v>2.13727272727273</v>
      </c>
      <c r="I834" s="111">
        <f>'[5]存货（  ）抽查盘点表'!J875</f>
        <v>23.51</v>
      </c>
      <c r="J834" s="115">
        <f>'[5]存货（  ）抽查盘点表'!O875</f>
        <v>11</v>
      </c>
      <c r="K834" s="111">
        <f t="shared" si="57"/>
        <v>1.0686365</v>
      </c>
      <c r="L834" s="115">
        <f>'[5]存货（  ）抽查盘点表'!Z875</f>
        <v>11.7550015</v>
      </c>
      <c r="M834" s="116">
        <f t="shared" si="58"/>
        <v>-11.7549985</v>
      </c>
      <c r="N834" s="117">
        <f t="shared" si="59"/>
        <v>-0.499999936197363</v>
      </c>
      <c r="O834" s="118"/>
    </row>
    <row r="835" s="105" customFormat="1" ht="16.5" customHeight="1" spans="1:15">
      <c r="A835" s="108">
        <f>'[5]存货（  ）抽查盘点表'!A876</f>
        <v>871</v>
      </c>
      <c r="B835" s="109" t="str">
        <f>'[5]存货（  ）抽查盘点表'!B876</f>
        <v>1305030036</v>
      </c>
      <c r="C835" s="108" t="str">
        <f>'[5]存货（  ）抽查盘点表'!D876</f>
        <v>活扳手</v>
      </c>
      <c r="D835" s="110" t="str">
        <f>'[5]存货（  ）抽查盘点表'!E876</f>
        <v>15"</v>
      </c>
      <c r="E835" s="108"/>
      <c r="F835" s="108" t="str">
        <f>'[5]存货（  ）抽查盘点表'!G876</f>
        <v>把</v>
      </c>
      <c r="G835" s="111">
        <f>'[5]存货（  ）抽查盘点表'!I876</f>
        <v>1</v>
      </c>
      <c r="H835" s="111">
        <f t="shared" si="56"/>
        <v>45.13</v>
      </c>
      <c r="I835" s="111">
        <f>'[5]存货（  ）抽查盘点表'!J876</f>
        <v>45.13</v>
      </c>
      <c r="J835" s="115">
        <f>'[5]存货（  ）抽查盘点表'!O876</f>
        <v>1</v>
      </c>
      <c r="K835" s="111">
        <f t="shared" si="57"/>
        <v>22.565</v>
      </c>
      <c r="L835" s="115">
        <f>'[5]存货（  ）抽查盘点表'!Z876</f>
        <v>22.565</v>
      </c>
      <c r="M835" s="116">
        <f t="shared" si="58"/>
        <v>-22.565</v>
      </c>
      <c r="N835" s="117">
        <f t="shared" si="59"/>
        <v>-0.5</v>
      </c>
      <c r="O835" s="118"/>
    </row>
    <row r="836" s="105" customFormat="1" ht="16.5" customHeight="1" spans="1:15">
      <c r="A836" s="108">
        <f>'[5]存货（  ）抽查盘点表'!A877</f>
        <v>872</v>
      </c>
      <c r="B836" s="109" t="str">
        <f>'[5]存货（  ）抽查盘点表'!B877</f>
        <v>1305030052</v>
      </c>
      <c r="C836" s="108" t="str">
        <f>'[5]存货（  ）抽查盘点表'!D877</f>
        <v>套筒</v>
      </c>
      <c r="D836" s="110"/>
      <c r="E836" s="108"/>
      <c r="F836" s="108" t="str">
        <f>'[5]存货（  ）抽查盘点表'!G877</f>
        <v>套</v>
      </c>
      <c r="G836" s="111">
        <f>'[5]存货（  ）抽查盘点表'!I877</f>
        <v>72</v>
      </c>
      <c r="H836" s="111">
        <f t="shared" si="56"/>
        <v>3.85444444444444</v>
      </c>
      <c r="I836" s="111">
        <f>'[5]存货（  ）抽查盘点表'!J877</f>
        <v>277.52</v>
      </c>
      <c r="J836" s="115">
        <f>'[5]存货（  ）抽查盘点表'!O877</f>
        <v>72</v>
      </c>
      <c r="K836" s="111">
        <f t="shared" si="57"/>
        <v>1.927222</v>
      </c>
      <c r="L836" s="115">
        <f>'[5]存货（  ）抽查盘点表'!Z877</f>
        <v>138.759984</v>
      </c>
      <c r="M836" s="116">
        <f t="shared" si="58"/>
        <v>-138.760016</v>
      </c>
      <c r="N836" s="117">
        <f t="shared" si="59"/>
        <v>-0.500000057653502</v>
      </c>
      <c r="O836" s="118"/>
    </row>
    <row r="837" s="105" customFormat="1" ht="16.5" customHeight="1" spans="1:15">
      <c r="A837" s="108">
        <f>'[5]存货（  ）抽查盘点表'!A878</f>
        <v>873</v>
      </c>
      <c r="B837" s="109" t="str">
        <f>'[5]存货（  ）抽查盘点表'!B878</f>
        <v>1305030089</v>
      </c>
      <c r="C837" s="108" t="str">
        <f>'[5]存货（  ）抽查盘点表'!D878</f>
        <v>套筒批头</v>
      </c>
      <c r="D837" s="110" t="str">
        <f>'[5]存货（  ）抽查盘点表'!E878</f>
        <v>8mm</v>
      </c>
      <c r="E837" s="108"/>
      <c r="F837" s="108" t="str">
        <f>'[5]存货（  ）抽查盘点表'!G878</f>
        <v>个</v>
      </c>
      <c r="G837" s="111">
        <f>'[5]存货（  ）抽查盘点表'!I878</f>
        <v>100</v>
      </c>
      <c r="H837" s="111">
        <f t="shared" si="56"/>
        <v>1.7699</v>
      </c>
      <c r="I837" s="111">
        <f>'[5]存货（  ）抽查盘点表'!J878</f>
        <v>176.99</v>
      </c>
      <c r="J837" s="115">
        <f>'[5]存货（  ）抽查盘点表'!O878</f>
        <v>100</v>
      </c>
      <c r="K837" s="111">
        <f t="shared" si="57"/>
        <v>0.88495</v>
      </c>
      <c r="L837" s="115">
        <f>'[5]存货（  ）抽查盘点表'!Z878</f>
        <v>88.495</v>
      </c>
      <c r="M837" s="116">
        <f t="shared" si="58"/>
        <v>-88.495</v>
      </c>
      <c r="N837" s="117">
        <f t="shared" si="59"/>
        <v>-0.5</v>
      </c>
      <c r="O837" s="118"/>
    </row>
    <row r="838" s="105" customFormat="1" ht="16.5" customHeight="1" spans="1:15">
      <c r="A838" s="108">
        <f>'[5]存货（  ）抽查盘点表'!A879</f>
        <v>874</v>
      </c>
      <c r="B838" s="109" t="str">
        <f>'[5]存货（  ）抽查盘点表'!B879</f>
        <v>1305040005</v>
      </c>
      <c r="C838" s="108" t="str">
        <f>'[5]存货（  ）抽查盘点表'!D879</f>
        <v>平口螺丝刀</v>
      </c>
      <c r="D838" s="110" t="str">
        <f>'[5]存货（  ）抽查盘点表'!E879</f>
        <v>150MM</v>
      </c>
      <c r="E838" s="108"/>
      <c r="F838" s="108" t="str">
        <f>'[5]存货（  ）抽查盘点表'!G879</f>
        <v>把</v>
      </c>
      <c r="G838" s="111">
        <f>'[5]存货（  ）抽查盘点表'!I879</f>
        <v>3</v>
      </c>
      <c r="H838" s="111">
        <f t="shared" si="56"/>
        <v>4.13</v>
      </c>
      <c r="I838" s="111">
        <f>'[5]存货（  ）抽查盘点表'!J879</f>
        <v>12.39</v>
      </c>
      <c r="J838" s="115">
        <f>'[5]存货（  ）抽查盘点表'!O879</f>
        <v>3</v>
      </c>
      <c r="K838" s="111">
        <f t="shared" si="57"/>
        <v>2.065</v>
      </c>
      <c r="L838" s="115">
        <f>'[5]存货（  ）抽查盘点表'!Z879</f>
        <v>6.195</v>
      </c>
      <c r="M838" s="116">
        <f t="shared" si="58"/>
        <v>-6.195</v>
      </c>
      <c r="N838" s="117">
        <f t="shared" si="59"/>
        <v>-0.5</v>
      </c>
      <c r="O838" s="118"/>
    </row>
    <row r="839" s="105" customFormat="1" ht="16.5" customHeight="1" spans="1:15">
      <c r="A839" s="108">
        <f>'[5]存货（  ）抽查盘点表'!A880</f>
        <v>875</v>
      </c>
      <c r="B839" s="109" t="str">
        <f>'[5]存货（  ）抽查盘点表'!B880</f>
        <v>1305040013</v>
      </c>
      <c r="C839" s="108" t="str">
        <f>'[5]存货（  ）抽查盘点表'!D880</f>
        <v>梅花螺丝刀</v>
      </c>
      <c r="D839" s="110" t="str">
        <f>'[5]存货（  ）抽查盘点表'!E880</f>
        <v>150MM</v>
      </c>
      <c r="E839" s="108"/>
      <c r="F839" s="108" t="str">
        <f>'[5]存货（  ）抽查盘点表'!G880</f>
        <v>把</v>
      </c>
      <c r="G839" s="111">
        <f>'[5]存货（  ）抽查盘点表'!I880</f>
        <v>2</v>
      </c>
      <c r="H839" s="111">
        <f t="shared" si="56"/>
        <v>4.13</v>
      </c>
      <c r="I839" s="111">
        <f>'[5]存货（  ）抽查盘点表'!J880</f>
        <v>8.26</v>
      </c>
      <c r="J839" s="115">
        <f>'[5]存货（  ）抽查盘点表'!O880</f>
        <v>2</v>
      </c>
      <c r="K839" s="111">
        <f t="shared" si="57"/>
        <v>2.065</v>
      </c>
      <c r="L839" s="115">
        <f>'[5]存货（  ）抽查盘点表'!Z880</f>
        <v>4.13</v>
      </c>
      <c r="M839" s="116">
        <f t="shared" si="58"/>
        <v>-4.13</v>
      </c>
      <c r="N839" s="117">
        <f t="shared" si="59"/>
        <v>-0.5</v>
      </c>
      <c r="O839" s="118"/>
    </row>
    <row r="840" s="105" customFormat="1" ht="16.5" customHeight="1" spans="1:15">
      <c r="A840" s="108">
        <f>'[5]存货（  ）抽查盘点表'!A881</f>
        <v>876</v>
      </c>
      <c r="B840" s="109" t="str">
        <f>'[5]存货（  ）抽查盘点表'!B881</f>
        <v>1305060038</v>
      </c>
      <c r="C840" s="108" t="str">
        <f>'[5]存货（  ）抽查盘点表'!D881</f>
        <v>快速扳手</v>
      </c>
      <c r="D840" s="110"/>
      <c r="E840" s="108"/>
      <c r="F840" s="108" t="str">
        <f>'[5]存货（  ）抽查盘点表'!G881</f>
        <v>个</v>
      </c>
      <c r="G840" s="111">
        <f>'[5]存货（  ）抽查盘点表'!I881</f>
        <v>4</v>
      </c>
      <c r="H840" s="111">
        <f t="shared" si="56"/>
        <v>28.3175</v>
      </c>
      <c r="I840" s="111">
        <f>'[5]存货（  ）抽查盘点表'!J881</f>
        <v>113.27</v>
      </c>
      <c r="J840" s="115">
        <f>'[5]存货（  ）抽查盘点表'!O881</f>
        <v>1</v>
      </c>
      <c r="K840" s="111">
        <f t="shared" si="57"/>
        <v>14.15875</v>
      </c>
      <c r="L840" s="115">
        <f>'[5]存货（  ）抽查盘点表'!Z881</f>
        <v>14.15875</v>
      </c>
      <c r="M840" s="116">
        <f t="shared" si="58"/>
        <v>-99.11125</v>
      </c>
      <c r="N840" s="117">
        <f t="shared" si="59"/>
        <v>-0.875</v>
      </c>
      <c r="O840" s="118"/>
    </row>
    <row r="841" s="105" customFormat="1" ht="16.5" customHeight="1" spans="1:15">
      <c r="A841" s="108">
        <f>'[5]存货（  ）抽查盘点表'!A882</f>
        <v>877</v>
      </c>
      <c r="B841" s="109" t="str">
        <f>'[5]存货（  ）抽查盘点表'!B882</f>
        <v>1305060056</v>
      </c>
      <c r="C841" s="108" t="str">
        <f>'[5]存货（  ）抽查盘点表'!D882</f>
        <v>叉扳手</v>
      </c>
      <c r="D841" s="110"/>
      <c r="E841" s="108"/>
      <c r="F841" s="108" t="str">
        <f>'[5]存货（  ）抽查盘点表'!G882</f>
        <v>把</v>
      </c>
      <c r="G841" s="111">
        <f>'[5]存货（  ）抽查盘点表'!I882</f>
        <v>14</v>
      </c>
      <c r="H841" s="111">
        <f t="shared" si="56"/>
        <v>7.95214285714286</v>
      </c>
      <c r="I841" s="111">
        <f>'[5]存货（  ）抽查盘点表'!J882</f>
        <v>111.33</v>
      </c>
      <c r="J841" s="115">
        <f>'[5]存货（  ）抽查盘点表'!O882</f>
        <v>14</v>
      </c>
      <c r="K841" s="111">
        <f t="shared" si="57"/>
        <v>3.9760715</v>
      </c>
      <c r="L841" s="115">
        <f>'[5]存货（  ）抽查盘点表'!Z882</f>
        <v>55.665001</v>
      </c>
      <c r="M841" s="116">
        <f t="shared" si="58"/>
        <v>-55.664999</v>
      </c>
      <c r="N841" s="117">
        <f t="shared" si="59"/>
        <v>-0.499999991017695</v>
      </c>
      <c r="O841" s="118"/>
    </row>
    <row r="842" s="105" customFormat="1" ht="16.5" customHeight="1" spans="1:15">
      <c r="A842" s="108">
        <f>'[5]存货（  ）抽查盘点表'!A883</f>
        <v>878</v>
      </c>
      <c r="B842" s="109" t="str">
        <f>'[5]存货（  ）抽查盘点表'!B883</f>
        <v>1306030024</v>
      </c>
      <c r="C842" s="108" t="str">
        <f>'[5]存货（  ）抽查盘点表'!D883</f>
        <v>丙烷割嘴</v>
      </c>
      <c r="D842" s="110" t="str">
        <f>'[5]存货（  ）抽查盘点表'!E883</f>
        <v>3#</v>
      </c>
      <c r="E842" s="108"/>
      <c r="F842" s="108" t="str">
        <f>'[5]存货（  ）抽查盘点表'!G883</f>
        <v>个</v>
      </c>
      <c r="G842" s="111">
        <f>'[5]存货（  ）抽查盘点表'!I883</f>
        <v>24</v>
      </c>
      <c r="H842" s="111">
        <f t="shared" si="56"/>
        <v>15.295</v>
      </c>
      <c r="I842" s="111">
        <f>'[5]存货（  ）抽查盘点表'!J883</f>
        <v>367.08</v>
      </c>
      <c r="J842" s="115">
        <f>'[5]存货（  ）抽查盘点表'!O883</f>
        <v>24</v>
      </c>
      <c r="K842" s="111">
        <f t="shared" si="57"/>
        <v>7.6475</v>
      </c>
      <c r="L842" s="115">
        <f>'[5]存货（  ）抽查盘点表'!Z883</f>
        <v>183.54</v>
      </c>
      <c r="M842" s="116">
        <f t="shared" si="58"/>
        <v>-183.54</v>
      </c>
      <c r="N842" s="117">
        <f t="shared" si="59"/>
        <v>-0.5</v>
      </c>
      <c r="O842" s="118"/>
    </row>
    <row r="843" s="105" customFormat="1" ht="16.5" customHeight="1" spans="1:15">
      <c r="A843" s="108">
        <f>'[5]存货（  ）抽查盘点表'!A884</f>
        <v>879</v>
      </c>
      <c r="B843" s="109" t="str">
        <f>'[5]存货（  ）抽查盘点表'!B884</f>
        <v>13080003</v>
      </c>
      <c r="C843" s="108" t="str">
        <f>'[5]存货（  ）抽查盘点表'!D884</f>
        <v>磨光机</v>
      </c>
      <c r="D843" s="110" t="str">
        <f>'[5]存货（  ）抽查盘点表'!E884</f>
        <v>φ150</v>
      </c>
      <c r="E843" s="108"/>
      <c r="F843" s="108" t="str">
        <f>'[5]存货（  ）抽查盘点表'!G884</f>
        <v>台</v>
      </c>
      <c r="G843" s="111">
        <f>'[5]存货（  ）抽查盘点表'!I884</f>
        <v>1</v>
      </c>
      <c r="H843" s="111">
        <f t="shared" si="56"/>
        <v>1214.69</v>
      </c>
      <c r="I843" s="111">
        <f>'[5]存货（  ）抽查盘点表'!J884</f>
        <v>1214.69</v>
      </c>
      <c r="J843" s="115">
        <f>'[5]存货（  ）抽查盘点表'!O884</f>
        <v>1</v>
      </c>
      <c r="K843" s="111">
        <f t="shared" si="57"/>
        <v>607.345</v>
      </c>
      <c r="L843" s="115">
        <f>'[5]存货（  ）抽查盘点表'!Z884</f>
        <v>607.345</v>
      </c>
      <c r="M843" s="116">
        <f t="shared" si="58"/>
        <v>-607.345</v>
      </c>
      <c r="N843" s="117">
        <f t="shared" si="59"/>
        <v>-0.5</v>
      </c>
      <c r="O843" s="118"/>
    </row>
    <row r="844" s="105" customFormat="1" ht="16.5" customHeight="1" spans="1:15">
      <c r="A844" s="108">
        <f>'[5]存货（  ）抽查盘点表'!A885</f>
        <v>880</v>
      </c>
      <c r="B844" s="109" t="str">
        <f>'[5]存货（  ）抽查盘点表'!B885</f>
        <v>13080012</v>
      </c>
      <c r="C844" s="108" t="str">
        <f>'[5]存货（  ）抽查盘点表'!D885</f>
        <v>砂轮片</v>
      </c>
      <c r="D844" s="110" t="str">
        <f>'[5]存货（  ）抽查盘点表'!E885</f>
        <v>350*127*40</v>
      </c>
      <c r="E844" s="108"/>
      <c r="F844" s="108" t="str">
        <f>'[5]存货（  ）抽查盘点表'!G885</f>
        <v>片</v>
      </c>
      <c r="G844" s="111">
        <f>'[5]存货（  ）抽查盘点表'!I885</f>
        <v>46</v>
      </c>
      <c r="H844" s="111">
        <f t="shared" si="56"/>
        <v>8.21413043478261</v>
      </c>
      <c r="I844" s="111">
        <f>'[5]存货（  ）抽查盘点表'!J885</f>
        <v>377.85</v>
      </c>
      <c r="J844" s="115">
        <f>'[5]存货（  ）抽查盘点表'!O885</f>
        <v>46</v>
      </c>
      <c r="K844" s="111">
        <f t="shared" si="57"/>
        <v>4.107065</v>
      </c>
      <c r="L844" s="115">
        <f>'[5]存货（  ）抽查盘点表'!Z885</f>
        <v>188.92499</v>
      </c>
      <c r="M844" s="116">
        <f t="shared" si="58"/>
        <v>-188.92501</v>
      </c>
      <c r="N844" s="117">
        <f t="shared" si="59"/>
        <v>-0.500000026465529</v>
      </c>
      <c r="O844" s="118"/>
    </row>
    <row r="845" s="105" customFormat="1" ht="16.5" customHeight="1" spans="1:15">
      <c r="A845" s="108">
        <f>'[5]存货（  ）抽查盘点表'!A886</f>
        <v>881</v>
      </c>
      <c r="B845" s="109" t="str">
        <f>'[5]存货（  ）抽查盘点表'!B886</f>
        <v>13080042</v>
      </c>
      <c r="C845" s="108" t="str">
        <f>'[5]存货（  ）抽查盘点表'!D886</f>
        <v>金刚石锯片</v>
      </c>
      <c r="D845" s="110" t="str">
        <f>'[5]存货（  ）抽查盘点表'!E886</f>
        <v>φ100</v>
      </c>
      <c r="E845" s="108"/>
      <c r="F845" s="108" t="str">
        <f>'[5]存货（  ）抽查盘点表'!G886</f>
        <v>片</v>
      </c>
      <c r="G845" s="111">
        <f>'[5]存货（  ）抽查盘点表'!I886</f>
        <v>5</v>
      </c>
      <c r="H845" s="111">
        <f t="shared" si="56"/>
        <v>24.754</v>
      </c>
      <c r="I845" s="111">
        <f>'[5]存货（  ）抽查盘点表'!J886</f>
        <v>123.77</v>
      </c>
      <c r="J845" s="115">
        <f>'[5]存货（  ）抽查盘点表'!O886</f>
        <v>0</v>
      </c>
      <c r="K845" s="111">
        <f t="shared" si="57"/>
        <v>0</v>
      </c>
      <c r="L845" s="115">
        <f>'[5]存货（  ）抽查盘点表'!Z886</f>
        <v>0</v>
      </c>
      <c r="M845" s="116">
        <f t="shared" si="58"/>
        <v>-123.77</v>
      </c>
      <c r="N845" s="117">
        <f t="shared" si="59"/>
        <v>-1</v>
      </c>
      <c r="O845" s="118"/>
    </row>
    <row r="846" s="105" customFormat="1" ht="16.5" customHeight="1" spans="1:15">
      <c r="A846" s="108">
        <f>'[5]存货（  ）抽查盘点表'!A887</f>
        <v>882</v>
      </c>
      <c r="B846" s="109" t="str">
        <f>'[5]存货（  ）抽查盘点表'!B887</f>
        <v>13080094</v>
      </c>
      <c r="C846" s="108" t="str">
        <f>'[5]存货（  ）抽查盘点表'!D887</f>
        <v>磨光机</v>
      </c>
      <c r="D846" s="110" t="str">
        <f>'[5]存货（  ）抽查盘点表'!E887</f>
        <v>100MM</v>
      </c>
      <c r="E846" s="108"/>
      <c r="F846" s="108" t="str">
        <f>'[5]存货（  ）抽查盘点表'!G887</f>
        <v>件</v>
      </c>
      <c r="G846" s="111">
        <f>'[5]存货（  ）抽查盘点表'!I887</f>
        <v>8</v>
      </c>
      <c r="H846" s="111">
        <f t="shared" si="56"/>
        <v>140.36</v>
      </c>
      <c r="I846" s="111">
        <f>'[5]存货（  ）抽查盘点表'!J887</f>
        <v>1122.88</v>
      </c>
      <c r="J846" s="115">
        <f>'[5]存货（  ）抽查盘点表'!O887</f>
        <v>2</v>
      </c>
      <c r="K846" s="111">
        <f t="shared" si="57"/>
        <v>70.18</v>
      </c>
      <c r="L846" s="115">
        <f>'[5]存货（  ）抽查盘点表'!Z887</f>
        <v>140.36</v>
      </c>
      <c r="M846" s="116">
        <f t="shared" si="58"/>
        <v>-982.52</v>
      </c>
      <c r="N846" s="117">
        <f t="shared" si="59"/>
        <v>-0.875</v>
      </c>
      <c r="O846" s="118"/>
    </row>
    <row r="847" s="105" customFormat="1" ht="16.5" customHeight="1" spans="1:15">
      <c r="A847" s="108">
        <f>'[5]存货（  ）抽查盘点表'!A888</f>
        <v>883</v>
      </c>
      <c r="B847" s="109" t="str">
        <f>'[5]存货（  ）抽查盘点表'!B888</f>
        <v>13080102</v>
      </c>
      <c r="C847" s="108" t="str">
        <f>'[5]存货（  ）抽查盘点表'!D888</f>
        <v>切割片</v>
      </c>
      <c r="D847" s="110" t="str">
        <f>'[5]存货（  ）抽查盘点表'!E888</f>
        <v>180</v>
      </c>
      <c r="E847" s="108"/>
      <c r="F847" s="108" t="str">
        <f>'[5]存货（  ）抽查盘点表'!G888</f>
        <v>片</v>
      </c>
      <c r="G847" s="111">
        <f>'[5]存货（  ）抽查盘点表'!I888</f>
        <v>19</v>
      </c>
      <c r="H847" s="111">
        <f t="shared" si="56"/>
        <v>5.34473684210526</v>
      </c>
      <c r="I847" s="111">
        <f>'[5]存货（  ）抽查盘点表'!J888</f>
        <v>101.55</v>
      </c>
      <c r="J847" s="115">
        <f>'[5]存货（  ）抽查盘点表'!O888</f>
        <v>19</v>
      </c>
      <c r="K847" s="111">
        <f t="shared" si="57"/>
        <v>2.6723685</v>
      </c>
      <c r="L847" s="115">
        <f>'[5]存货（  ）抽查盘点表'!Z888</f>
        <v>50.7750015</v>
      </c>
      <c r="M847" s="116">
        <f t="shared" si="58"/>
        <v>-50.7749985</v>
      </c>
      <c r="N847" s="117">
        <f t="shared" si="59"/>
        <v>-0.499999985228951</v>
      </c>
      <c r="O847" s="118"/>
    </row>
    <row r="848" s="105" customFormat="1" ht="16.5" customHeight="1" spans="1:15">
      <c r="A848" s="108">
        <f>'[5]存货（  ）抽查盘点表'!A889</f>
        <v>884</v>
      </c>
      <c r="B848" s="109" t="str">
        <f>'[5]存货（  ）抽查盘点表'!B889</f>
        <v>13080113</v>
      </c>
      <c r="C848" s="108" t="str">
        <f>'[5]存货（  ）抽查盘点表'!D889</f>
        <v>刃磨锯片</v>
      </c>
      <c r="D848" s="110" t="str">
        <f>'[5]存货（  ）抽查盘点表'!E889</f>
        <v>150#</v>
      </c>
      <c r="E848" s="108"/>
      <c r="F848" s="108" t="str">
        <f>'[5]存货（  ）抽查盘点表'!G889</f>
        <v>片</v>
      </c>
      <c r="G848" s="111">
        <f>'[5]存货（  ）抽查盘点表'!I889</f>
        <v>5</v>
      </c>
      <c r="H848" s="111">
        <f t="shared" si="56"/>
        <v>45.484</v>
      </c>
      <c r="I848" s="111">
        <f>'[5]存货（  ）抽查盘点表'!J889</f>
        <v>227.42</v>
      </c>
      <c r="J848" s="115">
        <f>'[5]存货（  ）抽查盘点表'!O889</f>
        <v>5</v>
      </c>
      <c r="K848" s="111">
        <f t="shared" si="57"/>
        <v>22.742</v>
      </c>
      <c r="L848" s="115">
        <f>'[5]存货（  ）抽查盘点表'!Z889</f>
        <v>113.71</v>
      </c>
      <c r="M848" s="116">
        <f t="shared" si="58"/>
        <v>-113.71</v>
      </c>
      <c r="N848" s="117">
        <f t="shared" si="59"/>
        <v>-0.5</v>
      </c>
      <c r="O848" s="118"/>
    </row>
    <row r="849" s="105" customFormat="1" ht="16.5" customHeight="1" spans="1:15">
      <c r="A849" s="108">
        <f>'[5]存货（  ）抽查盘点表'!A890</f>
        <v>885</v>
      </c>
      <c r="B849" s="109" t="str">
        <f>'[5]存货（  ）抽查盘点表'!B890</f>
        <v>13080119</v>
      </c>
      <c r="C849" s="108" t="str">
        <f>'[5]存货（  ）抽查盘点表'!D890</f>
        <v>布砂轮片</v>
      </c>
      <c r="D849" s="110" t="str">
        <f>'[5]存货（  ）抽查盘点表'!E890</f>
        <v>∮180</v>
      </c>
      <c r="E849" s="108"/>
      <c r="F849" s="108" t="str">
        <f>'[5]存货（  ）抽查盘点表'!G890</f>
        <v>片</v>
      </c>
      <c r="G849" s="111">
        <f>'[5]存货（  ）抽查盘点表'!I890</f>
        <v>0</v>
      </c>
      <c r="H849" s="111">
        <f t="shared" si="56"/>
        <v>0</v>
      </c>
      <c r="I849" s="111">
        <f>'[5]存货（  ）抽查盘点表'!J890</f>
        <v>6.64</v>
      </c>
      <c r="J849" s="115">
        <f>'[5]存货（  ）抽查盘点表'!O890</f>
        <v>0</v>
      </c>
      <c r="K849" s="111">
        <f t="shared" si="57"/>
        <v>0</v>
      </c>
      <c r="L849" s="115">
        <f>'[5]存货（  ）抽查盘点表'!Z890</f>
        <v>0</v>
      </c>
      <c r="M849" s="116">
        <f t="shared" si="58"/>
        <v>-6.64</v>
      </c>
      <c r="N849" s="117">
        <f t="shared" si="59"/>
        <v>-1</v>
      </c>
      <c r="O849" s="118"/>
    </row>
    <row r="850" s="105" customFormat="1" ht="16.5" customHeight="1" spans="1:15">
      <c r="A850" s="108">
        <f>'[5]存货（  ）抽查盘点表'!A891</f>
        <v>886</v>
      </c>
      <c r="B850" s="109" t="str">
        <f>'[5]存货（  ）抽查盘点表'!B891</f>
        <v>13080120</v>
      </c>
      <c r="C850" s="108" t="str">
        <f>'[5]存货（  ）抽查盘点表'!D891</f>
        <v>切割片</v>
      </c>
      <c r="D850" s="110" t="str">
        <f>'[5]存货（  ）抽查盘点表'!E891</f>
        <v>ø350</v>
      </c>
      <c r="E850" s="108"/>
      <c r="F850" s="108" t="str">
        <f>'[5]存货（  ）抽查盘点表'!G891</f>
        <v>件</v>
      </c>
      <c r="G850" s="111">
        <f>'[5]存货（  ）抽查盘点表'!I891</f>
        <v>1</v>
      </c>
      <c r="H850" s="111">
        <f t="shared" si="56"/>
        <v>27.34</v>
      </c>
      <c r="I850" s="111">
        <f>'[5]存货（  ）抽查盘点表'!J891</f>
        <v>27.34</v>
      </c>
      <c r="J850" s="115">
        <f>'[5]存货（  ）抽查盘点表'!O891</f>
        <v>1</v>
      </c>
      <c r="K850" s="111">
        <f t="shared" si="57"/>
        <v>13.67</v>
      </c>
      <c r="L850" s="115">
        <f>'[5]存货（  ）抽查盘点表'!Z891</f>
        <v>13.67</v>
      </c>
      <c r="M850" s="116">
        <f t="shared" si="58"/>
        <v>-13.67</v>
      </c>
      <c r="N850" s="117">
        <f t="shared" si="59"/>
        <v>-0.5</v>
      </c>
      <c r="O850" s="118"/>
    </row>
    <row r="851" s="105" customFormat="1" ht="16.5" customHeight="1" spans="1:15">
      <c r="A851" s="108">
        <f>'[5]存货（  ）抽查盘点表'!A892</f>
        <v>887</v>
      </c>
      <c r="B851" s="109" t="str">
        <f>'[5]存货（  ）抽查盘点表'!B892</f>
        <v>13080131</v>
      </c>
      <c r="C851" s="108" t="str">
        <f>'[5]存货（  ）抽查盘点表'!D892</f>
        <v>木工锯片</v>
      </c>
      <c r="D851" s="110" t="str">
        <f>'[5]存货（  ）抽查盘点表'!E892</f>
        <v>ø100</v>
      </c>
      <c r="E851" s="108"/>
      <c r="F851" s="108" t="str">
        <f>'[5]存货（  ）抽查盘点表'!G892</f>
        <v>件</v>
      </c>
      <c r="G851" s="111">
        <f>'[5]存货（  ）抽查盘点表'!I892</f>
        <v>30</v>
      </c>
      <c r="H851" s="111">
        <f t="shared" si="56"/>
        <v>7.94466666666667</v>
      </c>
      <c r="I851" s="111">
        <f>'[5]存货（  ）抽查盘点表'!J892</f>
        <v>238.34</v>
      </c>
      <c r="J851" s="115">
        <f>'[5]存货（  ）抽查盘点表'!O892</f>
        <v>30</v>
      </c>
      <c r="K851" s="111">
        <f t="shared" si="57"/>
        <v>3.9723335</v>
      </c>
      <c r="L851" s="115">
        <f>'[5]存货（  ）抽查盘点表'!Z892</f>
        <v>119.170005</v>
      </c>
      <c r="M851" s="116">
        <f t="shared" si="58"/>
        <v>-119.169995</v>
      </c>
      <c r="N851" s="117">
        <f t="shared" si="59"/>
        <v>-0.499999979021566</v>
      </c>
      <c r="O851" s="118"/>
    </row>
    <row r="852" s="105" customFormat="1" ht="16.5" customHeight="1" spans="1:15">
      <c r="A852" s="108">
        <f>'[5]存货（  ）抽查盘点表'!A893</f>
        <v>888</v>
      </c>
      <c r="B852" s="109" t="str">
        <f>'[5]存货（  ）抽查盘点表'!B893</f>
        <v>13080132</v>
      </c>
      <c r="C852" s="108" t="str">
        <f>'[5]存货（  ）抽查盘点表'!D893</f>
        <v>云石锯片</v>
      </c>
      <c r="D852" s="110" t="str">
        <f>'[5]存货（  ）抽查盘点表'!E893</f>
        <v>ø114</v>
      </c>
      <c r="E852" s="108"/>
      <c r="F852" s="108" t="str">
        <f>'[5]存货（  ）抽查盘点表'!G893</f>
        <v>件</v>
      </c>
      <c r="G852" s="111">
        <f>'[5]存货（  ）抽查盘点表'!I893</f>
        <v>10</v>
      </c>
      <c r="H852" s="111">
        <f t="shared" si="56"/>
        <v>13.013</v>
      </c>
      <c r="I852" s="111">
        <f>'[5]存货（  ）抽查盘点表'!J893</f>
        <v>130.13</v>
      </c>
      <c r="J852" s="115">
        <f>'[5]存货（  ）抽查盘点表'!O893</f>
        <v>10</v>
      </c>
      <c r="K852" s="111">
        <f t="shared" si="57"/>
        <v>6.5065</v>
      </c>
      <c r="L852" s="115">
        <f>'[5]存货（  ）抽查盘点表'!Z893</f>
        <v>65.065</v>
      </c>
      <c r="M852" s="116">
        <f t="shared" si="58"/>
        <v>-65.065</v>
      </c>
      <c r="N852" s="117">
        <f t="shared" si="59"/>
        <v>-0.5</v>
      </c>
      <c r="O852" s="118"/>
    </row>
    <row r="853" s="105" customFormat="1" ht="16.5" customHeight="1" spans="1:15">
      <c r="A853" s="108">
        <f>'[5]存货（  ）抽查盘点表'!A894</f>
        <v>889</v>
      </c>
      <c r="B853" s="109" t="str">
        <f>'[5]存货（  ）抽查盘点表'!B894</f>
        <v>13080134</v>
      </c>
      <c r="C853" s="108" t="str">
        <f>'[5]存货（  ）抽查盘点表'!D894</f>
        <v>硬质合金圆锯片</v>
      </c>
      <c r="D853" s="110" t="str">
        <f>'[5]存货（  ）抽查盘点表'!E894</f>
        <v>ø254</v>
      </c>
      <c r="E853" s="108"/>
      <c r="F853" s="108" t="str">
        <f>'[5]存货（  ）抽查盘点表'!G894</f>
        <v>件</v>
      </c>
      <c r="G853" s="111">
        <f>'[5]存货（  ）抽查盘点表'!I894</f>
        <v>2</v>
      </c>
      <c r="H853" s="111">
        <f t="shared" si="56"/>
        <v>131.895</v>
      </c>
      <c r="I853" s="111">
        <f>'[5]存货（  ）抽查盘点表'!J894</f>
        <v>263.79</v>
      </c>
      <c r="J853" s="115">
        <f>'[5]存货（  ）抽查盘点表'!O894</f>
        <v>2</v>
      </c>
      <c r="K853" s="111">
        <f t="shared" si="57"/>
        <v>65.9475</v>
      </c>
      <c r="L853" s="115">
        <f>'[5]存货（  ）抽查盘点表'!Z894</f>
        <v>131.895</v>
      </c>
      <c r="M853" s="116">
        <f t="shared" si="58"/>
        <v>-131.895</v>
      </c>
      <c r="N853" s="117">
        <f t="shared" si="59"/>
        <v>-0.5</v>
      </c>
      <c r="O853" s="118"/>
    </row>
    <row r="854" s="105" customFormat="1" ht="16.5" customHeight="1" spans="1:15">
      <c r="A854" s="108">
        <f>'[5]存货（  ）抽查盘点表'!A895</f>
        <v>890</v>
      </c>
      <c r="B854" s="109" t="str">
        <f>'[5]存货（  ）抽查盘点表'!B895</f>
        <v>13080142</v>
      </c>
      <c r="C854" s="108" t="str">
        <f>'[5]存货（  ）抽查盘点表'!D895</f>
        <v>无齿锯</v>
      </c>
      <c r="D854" s="110" t="str">
        <f>'[5]存货（  ）抽查盘点表'!E895</f>
        <v>3000W</v>
      </c>
      <c r="E854" s="108"/>
      <c r="F854" s="108" t="str">
        <f>'[5]存货（  ）抽查盘点表'!G895</f>
        <v>台</v>
      </c>
      <c r="G854" s="111">
        <f>'[5]存货（  ）抽查盘点表'!I895</f>
        <v>1</v>
      </c>
      <c r="H854" s="111">
        <f t="shared" si="56"/>
        <v>557.52</v>
      </c>
      <c r="I854" s="111">
        <f>'[5]存货（  ）抽查盘点表'!J895</f>
        <v>557.52</v>
      </c>
      <c r="J854" s="115">
        <f>'[5]存货（  ）抽查盘点表'!O895</f>
        <v>1</v>
      </c>
      <c r="K854" s="111">
        <f t="shared" si="57"/>
        <v>278.76</v>
      </c>
      <c r="L854" s="115">
        <f>'[5]存货（  ）抽查盘点表'!Z895</f>
        <v>278.76</v>
      </c>
      <c r="M854" s="116">
        <f t="shared" si="58"/>
        <v>-278.76</v>
      </c>
      <c r="N854" s="117">
        <f t="shared" si="59"/>
        <v>-0.5</v>
      </c>
      <c r="O854" s="118"/>
    </row>
    <row r="855" s="105" customFormat="1" ht="16.5" customHeight="1" spans="1:15">
      <c r="A855" s="108">
        <f>'[5]存货（  ）抽查盘点表'!A896</f>
        <v>891</v>
      </c>
      <c r="B855" s="109" t="str">
        <f>'[5]存货（  ）抽查盘点表'!B896</f>
        <v>13080189</v>
      </c>
      <c r="C855" s="108" t="str">
        <f>'[5]存货（  ）抽查盘点表'!D896</f>
        <v>充电式磨光机</v>
      </c>
      <c r="D855" s="110" t="str">
        <f>'[5]存货（  ）抽查盘点表'!E896</f>
        <v>100</v>
      </c>
      <c r="E855" s="108"/>
      <c r="F855" s="108" t="str">
        <f>'[5]存货（  ）抽查盘点表'!G896</f>
        <v>台</v>
      </c>
      <c r="G855" s="111">
        <f>'[5]存货（  ）抽查盘点表'!I896</f>
        <v>1</v>
      </c>
      <c r="H855" s="111">
        <f t="shared" si="56"/>
        <v>1031.86</v>
      </c>
      <c r="I855" s="111">
        <f>'[5]存货（  ）抽查盘点表'!J896</f>
        <v>1031.86</v>
      </c>
      <c r="J855" s="115">
        <f>'[5]存货（  ）抽查盘点表'!O896</f>
        <v>1</v>
      </c>
      <c r="K855" s="111">
        <f t="shared" si="57"/>
        <v>515.93</v>
      </c>
      <c r="L855" s="115">
        <f>'[5]存货（  ）抽查盘点表'!Z896</f>
        <v>515.93</v>
      </c>
      <c r="M855" s="116">
        <f t="shared" si="58"/>
        <v>-515.93</v>
      </c>
      <c r="N855" s="117">
        <f t="shared" si="59"/>
        <v>-0.5</v>
      </c>
      <c r="O855" s="118"/>
    </row>
    <row r="856" s="105" customFormat="1" ht="16.5" customHeight="1" spans="1:15">
      <c r="A856" s="108">
        <f>'[5]存货（  ）抽查盘点表'!A897</f>
        <v>892</v>
      </c>
      <c r="B856" s="109" t="str">
        <f>'[5]存货（  ）抽查盘点表'!B897</f>
        <v>13080197</v>
      </c>
      <c r="C856" s="108" t="str">
        <f>'[5]存货（  ）抽查盘点表'!D897</f>
        <v>云石锯片</v>
      </c>
      <c r="D856" s="110" t="str">
        <f>'[5]存货（  ）抽查盘点表'!E897</f>
        <v>Φ230 </v>
      </c>
      <c r="E856" s="108"/>
      <c r="F856" s="108" t="str">
        <f>'[5]存货（  ）抽查盘点表'!G897</f>
        <v>片</v>
      </c>
      <c r="G856" s="111">
        <f>'[5]存货（  ）抽查盘点表'!I897</f>
        <v>1</v>
      </c>
      <c r="H856" s="111">
        <f t="shared" si="56"/>
        <v>85.84</v>
      </c>
      <c r="I856" s="111">
        <f>'[5]存货（  ）抽查盘点表'!J897</f>
        <v>85.84</v>
      </c>
      <c r="J856" s="115">
        <f>'[5]存货（  ）抽查盘点表'!O897</f>
        <v>1</v>
      </c>
      <c r="K856" s="111">
        <f t="shared" si="57"/>
        <v>42.92</v>
      </c>
      <c r="L856" s="115">
        <f>'[5]存货（  ）抽查盘点表'!Z897</f>
        <v>42.92</v>
      </c>
      <c r="M856" s="116">
        <f t="shared" si="58"/>
        <v>-42.92</v>
      </c>
      <c r="N856" s="117">
        <f t="shared" si="59"/>
        <v>-0.5</v>
      </c>
      <c r="O856" s="118"/>
    </row>
    <row r="857" s="105" customFormat="1" ht="16.5" customHeight="1" spans="1:15">
      <c r="A857" s="108">
        <f>'[5]存货（  ）抽查盘点表'!A898</f>
        <v>893</v>
      </c>
      <c r="B857" s="109" t="str">
        <f>'[5]存货（  ）抽查盘点表'!B898</f>
        <v>13080198</v>
      </c>
      <c r="C857" s="108" t="str">
        <f>'[5]存货（  ）抽查盘点表'!D898</f>
        <v>气动角磨机</v>
      </c>
      <c r="D857" s="110" t="str">
        <f>'[5]存货（  ）抽查盘点表'!E898</f>
        <v>Φ100</v>
      </c>
      <c r="E857" s="108"/>
      <c r="F857" s="108" t="str">
        <f>'[5]存货（  ）抽查盘点表'!G898</f>
        <v>台</v>
      </c>
      <c r="G857" s="111">
        <f>'[5]存货（  ）抽查盘点表'!I898</f>
        <v>1</v>
      </c>
      <c r="H857" s="111">
        <f t="shared" si="56"/>
        <v>224.33</v>
      </c>
      <c r="I857" s="111">
        <f>'[5]存货（  ）抽查盘点表'!J898</f>
        <v>224.33</v>
      </c>
      <c r="J857" s="115">
        <f>'[5]存货（  ）抽查盘点表'!O898</f>
        <v>1</v>
      </c>
      <c r="K857" s="111">
        <f t="shared" si="57"/>
        <v>112.165</v>
      </c>
      <c r="L857" s="115">
        <f>'[5]存货（  ）抽查盘点表'!Z898</f>
        <v>112.165</v>
      </c>
      <c r="M857" s="116">
        <f t="shared" si="58"/>
        <v>-112.165</v>
      </c>
      <c r="N857" s="117">
        <f t="shared" si="59"/>
        <v>-0.5</v>
      </c>
      <c r="O857" s="118"/>
    </row>
    <row r="858" s="105" customFormat="1" ht="16.5" customHeight="1" spans="1:15">
      <c r="A858" s="108">
        <f>'[5]存货（  ）抽查盘点表'!A899</f>
        <v>894</v>
      </c>
      <c r="B858" s="109" t="str">
        <f>'[5]存货（  ）抽查盘点表'!B899</f>
        <v>13080199</v>
      </c>
      <c r="C858" s="108" t="str">
        <f>'[5]存货（  ）抽查盘点表'!D899</f>
        <v>气动抛光机</v>
      </c>
      <c r="D858" s="110" t="str">
        <f>'[5]存货（  ）抽查盘点表'!E899</f>
        <v>Φ125</v>
      </c>
      <c r="E858" s="108"/>
      <c r="F858" s="108" t="str">
        <f>'[5]存货（  ）抽查盘点表'!G899</f>
        <v>台</v>
      </c>
      <c r="G858" s="111">
        <f>'[5]存货（  ）抽查盘点表'!I899</f>
        <v>2</v>
      </c>
      <c r="H858" s="111">
        <f t="shared" si="56"/>
        <v>351.035</v>
      </c>
      <c r="I858" s="111">
        <f>'[5]存货（  ）抽查盘点表'!J899</f>
        <v>702.07</v>
      </c>
      <c r="J858" s="115">
        <f>'[5]存货（  ）抽查盘点表'!O899</f>
        <v>2</v>
      </c>
      <c r="K858" s="111">
        <f t="shared" si="57"/>
        <v>175.5175</v>
      </c>
      <c r="L858" s="115">
        <f>'[5]存货（  ）抽查盘点表'!Z899</f>
        <v>351.035</v>
      </c>
      <c r="M858" s="116">
        <f t="shared" si="58"/>
        <v>-351.035</v>
      </c>
      <c r="N858" s="117">
        <f t="shared" si="59"/>
        <v>-0.5</v>
      </c>
      <c r="O858" s="118"/>
    </row>
    <row r="859" s="105" customFormat="1" ht="16.5" customHeight="1" spans="1:15">
      <c r="A859" s="108">
        <f>'[5]存货（  ）抽查盘点表'!A900</f>
        <v>895</v>
      </c>
      <c r="B859" s="109" t="str">
        <f>'[5]存货（  ）抽查盘点表'!B900</f>
        <v>1309010001</v>
      </c>
      <c r="C859" s="108" t="str">
        <f>'[5]存货（  ）抽查盘点表'!D900</f>
        <v>钻夹头</v>
      </c>
      <c r="D859" s="110"/>
      <c r="E859" s="108"/>
      <c r="F859" s="108" t="str">
        <f>'[5]存货（  ）抽查盘点表'!G900</f>
        <v>个</v>
      </c>
      <c r="G859" s="111">
        <f>'[5]存货（  ）抽查盘点表'!I900</f>
        <v>9</v>
      </c>
      <c r="H859" s="111">
        <f t="shared" si="56"/>
        <v>26.2566666666667</v>
      </c>
      <c r="I859" s="111">
        <f>'[5]存货（  ）抽查盘点表'!J900</f>
        <v>236.31</v>
      </c>
      <c r="J859" s="115">
        <f>'[5]存货（  ）抽查盘点表'!O900</f>
        <v>9</v>
      </c>
      <c r="K859" s="111">
        <f t="shared" si="57"/>
        <v>13.1283335</v>
      </c>
      <c r="L859" s="115">
        <f>'[5]存货（  ）抽查盘点表'!Z900</f>
        <v>118.1550015</v>
      </c>
      <c r="M859" s="116">
        <f t="shared" si="58"/>
        <v>-118.1549985</v>
      </c>
      <c r="N859" s="117">
        <f t="shared" si="59"/>
        <v>-0.499999993652406</v>
      </c>
      <c r="O859" s="118"/>
    </row>
    <row r="860" s="105" customFormat="1" ht="16.5" customHeight="1" spans="1:15">
      <c r="A860" s="108">
        <f>'[5]存货（  ）抽查盘点表'!A901</f>
        <v>896</v>
      </c>
      <c r="B860" s="109" t="str">
        <f>'[5]存货（  ）抽查盘点表'!B901</f>
        <v>1310020001</v>
      </c>
      <c r="C860" s="108" t="str">
        <f>'[5]存货（  ）抽查盘点表'!D901</f>
        <v>钢丝刷</v>
      </c>
      <c r="D860" s="110" t="str">
        <f>'[5]存货（  ）抽查盘点表'!E901</f>
        <v>φ100</v>
      </c>
      <c r="E860" s="108"/>
      <c r="F860" s="108" t="str">
        <f>'[5]存货（  ）抽查盘点表'!G901</f>
        <v>个</v>
      </c>
      <c r="G860" s="111">
        <f>'[5]存货（  ）抽查盘点表'!I901</f>
        <v>7</v>
      </c>
      <c r="H860" s="111">
        <f t="shared" si="56"/>
        <v>1.68142857142857</v>
      </c>
      <c r="I860" s="111">
        <f>'[5]存货（  ）抽查盘点表'!J901</f>
        <v>11.77</v>
      </c>
      <c r="J860" s="115">
        <f>'[5]存货（  ）抽查盘点表'!O901</f>
        <v>7</v>
      </c>
      <c r="K860" s="111">
        <f t="shared" si="57"/>
        <v>0.8407145</v>
      </c>
      <c r="L860" s="115">
        <f>'[5]存货（  ）抽查盘点表'!Z901</f>
        <v>5.8850015</v>
      </c>
      <c r="M860" s="116">
        <f t="shared" si="58"/>
        <v>-5.8849985</v>
      </c>
      <c r="N860" s="117">
        <f t="shared" si="59"/>
        <v>-0.499999872557349</v>
      </c>
      <c r="O860" s="118"/>
    </row>
    <row r="861" s="105" customFormat="1" ht="16.5" customHeight="1" spans="1:15">
      <c r="A861" s="108">
        <f>'[5]存货（  ）抽查盘点表'!A902</f>
        <v>897</v>
      </c>
      <c r="B861" s="109" t="str">
        <f>'[5]存货（  ）抽查盘点表'!B902</f>
        <v>1310020034</v>
      </c>
      <c r="C861" s="108" t="str">
        <f>'[5]存货（  ）抽查盘点表'!D902</f>
        <v>圆头毛刷</v>
      </c>
      <c r="D861" s="110" t="str">
        <f>'[5]存货（  ）抽查盘点表'!E902</f>
        <v>30mm</v>
      </c>
      <c r="E861" s="108"/>
      <c r="F861" s="108" t="str">
        <f>'[5]存货（  ）抽查盘点表'!G902</f>
        <v>支</v>
      </c>
      <c r="G861" s="111">
        <f>'[5]存货（  ）抽查盘点表'!I902</f>
        <v>8</v>
      </c>
      <c r="H861" s="111">
        <f t="shared" ref="H861:H924" si="60">IF(G861=0,0,I861/G861)</f>
        <v>7.64125</v>
      </c>
      <c r="I861" s="111">
        <f>'[5]存货（  ）抽查盘点表'!J902</f>
        <v>61.13</v>
      </c>
      <c r="J861" s="115">
        <f>'[5]存货（  ）抽查盘点表'!O902</f>
        <v>8</v>
      </c>
      <c r="K861" s="111">
        <f t="shared" ref="K861:K924" si="61">IF(J861=0,0,L861/J861)</f>
        <v>3.820625</v>
      </c>
      <c r="L861" s="115">
        <f>'[5]存货（  ）抽查盘点表'!Z902</f>
        <v>30.565</v>
      </c>
      <c r="M861" s="116">
        <f t="shared" ref="M861:M924" si="62">IF(L861="","",L861-I861)</f>
        <v>-30.565</v>
      </c>
      <c r="N861" s="117">
        <f t="shared" ref="N861:N924" si="63">IF(ISERR(M861/I861),"",M861/I861)</f>
        <v>-0.5</v>
      </c>
      <c r="O861" s="118"/>
    </row>
    <row r="862" s="105" customFormat="1" ht="16.5" customHeight="1" spans="1:15">
      <c r="A862" s="108">
        <f>'[5]存货（  ）抽查盘点表'!A903</f>
        <v>898</v>
      </c>
      <c r="B862" s="109" t="str">
        <f>'[5]存货（  ）抽查盘点表'!B903</f>
        <v>1310020035</v>
      </c>
      <c r="C862" s="108" t="str">
        <f>'[5]存货（  ）抽查盘点表'!D903</f>
        <v>长柄侧弯毛刷</v>
      </c>
      <c r="D862" s="110" t="str">
        <f>'[5]存货（  ）抽查盘点表'!E903</f>
        <v>1寸</v>
      </c>
      <c r="E862" s="108"/>
      <c r="F862" s="108" t="str">
        <f>'[5]存货（  ）抽查盘点表'!G903</f>
        <v>个</v>
      </c>
      <c r="G862" s="111">
        <f>'[5]存货（  ）抽查盘点表'!I903</f>
        <v>9</v>
      </c>
      <c r="H862" s="111">
        <f t="shared" si="60"/>
        <v>2.61444444444444</v>
      </c>
      <c r="I862" s="111">
        <f>'[5]存货（  ）抽查盘点表'!J903</f>
        <v>23.53</v>
      </c>
      <c r="J862" s="115">
        <f>'[5]存货（  ）抽查盘点表'!O903</f>
        <v>9</v>
      </c>
      <c r="K862" s="111">
        <f t="shared" si="61"/>
        <v>1.307222</v>
      </c>
      <c r="L862" s="115">
        <f>'[5]存货（  ）抽查盘点表'!Z903</f>
        <v>11.764998</v>
      </c>
      <c r="M862" s="116">
        <f t="shared" si="62"/>
        <v>-11.765002</v>
      </c>
      <c r="N862" s="117">
        <f t="shared" si="63"/>
        <v>-0.500000084997875</v>
      </c>
      <c r="O862" s="118"/>
    </row>
    <row r="863" s="105" customFormat="1" ht="16.5" customHeight="1" spans="1:15">
      <c r="A863" s="108">
        <f>'[5]存货（  ）抽查盘点表'!A904</f>
        <v>899</v>
      </c>
      <c r="B863" s="109" t="str">
        <f>'[5]存货（  ）抽查盘点表'!B904</f>
        <v>1310020036</v>
      </c>
      <c r="C863" s="108" t="str">
        <f>'[5]存货（  ）抽查盘点表'!D904</f>
        <v>长柄侧弯毛刷</v>
      </c>
      <c r="D863" s="110" t="str">
        <f>'[5]存货（  ）抽查盘点表'!E904</f>
        <v>2寸</v>
      </c>
      <c r="E863" s="108"/>
      <c r="F863" s="108" t="str">
        <f>'[5]存货（  ）抽查盘点表'!G904</f>
        <v>个</v>
      </c>
      <c r="G863" s="111">
        <f>'[5]存货（  ）抽查盘点表'!I904</f>
        <v>16</v>
      </c>
      <c r="H863" s="111">
        <f t="shared" si="60"/>
        <v>3.97125</v>
      </c>
      <c r="I863" s="111">
        <f>'[5]存货（  ）抽查盘点表'!J904</f>
        <v>63.54</v>
      </c>
      <c r="J863" s="115">
        <f>'[5]存货（  ）抽查盘点表'!O904</f>
        <v>16</v>
      </c>
      <c r="K863" s="111">
        <f t="shared" si="61"/>
        <v>1.985625</v>
      </c>
      <c r="L863" s="115">
        <f>'[5]存货（  ）抽查盘点表'!Z904</f>
        <v>31.77</v>
      </c>
      <c r="M863" s="116">
        <f t="shared" si="62"/>
        <v>-31.77</v>
      </c>
      <c r="N863" s="117">
        <f t="shared" si="63"/>
        <v>-0.5</v>
      </c>
      <c r="O863" s="118"/>
    </row>
    <row r="864" s="105" customFormat="1" ht="16.5" customHeight="1" spans="1:15">
      <c r="A864" s="108">
        <f>'[5]存货（  ）抽查盘点表'!A905</f>
        <v>900</v>
      </c>
      <c r="B864" s="109" t="str">
        <f>'[5]存货（  ）抽查盘点表'!B905</f>
        <v>1310020037</v>
      </c>
      <c r="C864" s="108" t="str">
        <f>'[5]存货（  ）抽查盘点表'!D905</f>
        <v>长柄侧弯毛刷</v>
      </c>
      <c r="D864" s="110" t="str">
        <f>'[5]存货（  ）抽查盘点表'!E905</f>
        <v>3寸</v>
      </c>
      <c r="E864" s="108"/>
      <c r="F864" s="108" t="str">
        <f>'[5]存货（  ）抽查盘点表'!G905</f>
        <v>个</v>
      </c>
      <c r="G864" s="111">
        <f>'[5]存货（  ）抽查盘点表'!I905</f>
        <v>18</v>
      </c>
      <c r="H864" s="111">
        <f t="shared" si="60"/>
        <v>5.36888888888889</v>
      </c>
      <c r="I864" s="111">
        <f>'[5]存货（  ）抽查盘点表'!J905</f>
        <v>96.64</v>
      </c>
      <c r="J864" s="115">
        <f>'[5]存货（  ）抽查盘点表'!O905</f>
        <v>18</v>
      </c>
      <c r="K864" s="111">
        <f t="shared" si="61"/>
        <v>2.6844445</v>
      </c>
      <c r="L864" s="115">
        <f>'[5]存货（  ）抽查盘点表'!Z905</f>
        <v>48.320001</v>
      </c>
      <c r="M864" s="116">
        <f t="shared" si="62"/>
        <v>-48.319999</v>
      </c>
      <c r="N864" s="117">
        <f t="shared" si="63"/>
        <v>-0.499999989652318</v>
      </c>
      <c r="O864" s="118"/>
    </row>
    <row r="865" s="105" customFormat="1" ht="16.5" customHeight="1" spans="1:15">
      <c r="A865" s="108">
        <f>'[5]存货（  ）抽查盘点表'!A906</f>
        <v>901</v>
      </c>
      <c r="B865" s="109" t="str">
        <f>'[5]存货（  ）抽查盘点表'!B906</f>
        <v>1310020038</v>
      </c>
      <c r="C865" s="108" t="str">
        <f>'[5]存货（  ）抽查盘点表'!D906</f>
        <v>长柄弯头毛刷</v>
      </c>
      <c r="D865" s="110" t="str">
        <f>'[5]存货（  ）抽查盘点表'!E906</f>
        <v>2寸</v>
      </c>
      <c r="E865" s="108"/>
      <c r="F865" s="108" t="str">
        <f>'[5]存货（  ）抽查盘点表'!G906</f>
        <v>个</v>
      </c>
      <c r="G865" s="111">
        <f>'[5]存货（  ）抽查盘点表'!I906</f>
        <v>3</v>
      </c>
      <c r="H865" s="111">
        <f t="shared" si="60"/>
        <v>3.91</v>
      </c>
      <c r="I865" s="111">
        <f>'[5]存货（  ）抽查盘点表'!J906</f>
        <v>11.73</v>
      </c>
      <c r="J865" s="115">
        <f>'[5]存货（  ）抽查盘点表'!O906</f>
        <v>3</v>
      </c>
      <c r="K865" s="111">
        <f t="shared" si="61"/>
        <v>1.955</v>
      </c>
      <c r="L865" s="115">
        <f>'[5]存货（  ）抽查盘点表'!Z906</f>
        <v>5.865</v>
      </c>
      <c r="M865" s="116">
        <f t="shared" si="62"/>
        <v>-5.865</v>
      </c>
      <c r="N865" s="117">
        <f t="shared" si="63"/>
        <v>-0.5</v>
      </c>
      <c r="O865" s="118"/>
    </row>
    <row r="866" s="105" customFormat="1" ht="16.5" customHeight="1" spans="1:15">
      <c r="A866" s="108">
        <f>'[5]存货（  ）抽查盘点表'!A907</f>
        <v>902</v>
      </c>
      <c r="B866" s="109" t="str">
        <f>'[5]存货（  ）抽查盘点表'!B907</f>
        <v>1310020039</v>
      </c>
      <c r="C866" s="108" t="str">
        <f>'[5]存货（  ）抽查盘点表'!D907</f>
        <v>阴角毛刷</v>
      </c>
      <c r="D866" s="110" t="str">
        <f>'[5]存货（  ）抽查盘点表'!E907</f>
        <v>100mm</v>
      </c>
      <c r="E866" s="108"/>
      <c r="F866" s="108" t="str">
        <f>'[5]存货（  ）抽查盘点表'!G907</f>
        <v>个</v>
      </c>
      <c r="G866" s="111">
        <f>'[5]存货（  ）抽查盘点表'!I907</f>
        <v>8</v>
      </c>
      <c r="H866" s="111">
        <f t="shared" si="60"/>
        <v>37.345</v>
      </c>
      <c r="I866" s="111">
        <f>'[5]存货（  ）抽查盘点表'!J907</f>
        <v>298.76</v>
      </c>
      <c r="J866" s="115">
        <f>'[5]存货（  ）抽查盘点表'!O907</f>
        <v>8</v>
      </c>
      <c r="K866" s="111">
        <f t="shared" si="61"/>
        <v>18.6725</v>
      </c>
      <c r="L866" s="115">
        <f>'[5]存货（  ）抽查盘点表'!Z907</f>
        <v>149.38</v>
      </c>
      <c r="M866" s="116">
        <f t="shared" si="62"/>
        <v>-149.38</v>
      </c>
      <c r="N866" s="117">
        <f t="shared" si="63"/>
        <v>-0.5</v>
      </c>
      <c r="O866" s="118"/>
    </row>
    <row r="867" s="105" customFormat="1" ht="16.5" customHeight="1" spans="1:15">
      <c r="A867" s="108">
        <f>'[5]存货（  ）抽查盘点表'!A908</f>
        <v>903</v>
      </c>
      <c r="B867" s="109" t="str">
        <f>'[5]存货（  ）抽查盘点表'!B908</f>
        <v>1311010003</v>
      </c>
      <c r="C867" s="108" t="str">
        <f>'[5]存货（  ）抽查盘点表'!D908</f>
        <v>钢卷尺</v>
      </c>
      <c r="D867" s="110" t="str">
        <f>'[5]存货（  ）抽查盘点表'!E908</f>
        <v>5m</v>
      </c>
      <c r="E867" s="108"/>
      <c r="F867" s="108" t="str">
        <f>'[5]存货（  ）抽查盘点表'!G908</f>
        <v>个</v>
      </c>
      <c r="G867" s="111">
        <f>'[5]存货（  ）抽查盘点表'!I908</f>
        <v>0</v>
      </c>
      <c r="H867" s="111">
        <f t="shared" si="60"/>
        <v>0</v>
      </c>
      <c r="I867" s="111">
        <f>'[5]存货（  ）抽查盘点表'!J908</f>
        <v>5.95</v>
      </c>
      <c r="J867" s="115">
        <f>'[5]存货（  ）抽查盘点表'!O908</f>
        <v>0</v>
      </c>
      <c r="K867" s="111">
        <f t="shared" si="61"/>
        <v>0</v>
      </c>
      <c r="L867" s="115">
        <f>'[5]存货（  ）抽查盘点表'!Z908</f>
        <v>0</v>
      </c>
      <c r="M867" s="116">
        <f t="shared" si="62"/>
        <v>-5.95</v>
      </c>
      <c r="N867" s="117">
        <f t="shared" si="63"/>
        <v>-1</v>
      </c>
      <c r="O867" s="118"/>
    </row>
    <row r="868" s="105" customFormat="1" ht="16.5" customHeight="1" spans="1:15">
      <c r="A868" s="108">
        <f>'[5]存货（  ）抽查盘点表'!A909</f>
        <v>904</v>
      </c>
      <c r="B868" s="109" t="str">
        <f>'[5]存货（  ）抽查盘点表'!B909</f>
        <v>1311010005</v>
      </c>
      <c r="C868" s="108" t="str">
        <f>'[5]存货（  ）抽查盘点表'!D909</f>
        <v>钢卷尺</v>
      </c>
      <c r="D868" s="110" t="str">
        <f>'[5]存货（  ）抽查盘点表'!E909</f>
        <v>20M</v>
      </c>
      <c r="E868" s="108"/>
      <c r="F868" s="108" t="str">
        <f>'[5]存货（  ）抽查盘点表'!G909</f>
        <v>个</v>
      </c>
      <c r="G868" s="111">
        <f>'[5]存货（  ）抽查盘点表'!I909</f>
        <v>0</v>
      </c>
      <c r="H868" s="111">
        <f t="shared" si="60"/>
        <v>0</v>
      </c>
      <c r="I868" s="111">
        <f>'[5]存货（  ）抽查盘点表'!J909</f>
        <v>7.67</v>
      </c>
      <c r="J868" s="115">
        <f>'[5]存货（  ）抽查盘点表'!O909</f>
        <v>0</v>
      </c>
      <c r="K868" s="111">
        <f t="shared" si="61"/>
        <v>0</v>
      </c>
      <c r="L868" s="115">
        <f>'[5]存货（  ）抽查盘点表'!Z909</f>
        <v>0</v>
      </c>
      <c r="M868" s="116">
        <f t="shared" si="62"/>
        <v>-7.67</v>
      </c>
      <c r="N868" s="117">
        <f t="shared" si="63"/>
        <v>-1</v>
      </c>
      <c r="O868" s="118"/>
    </row>
    <row r="869" s="105" customFormat="1" ht="16.5" customHeight="1" spans="1:15">
      <c r="A869" s="108">
        <f>'[5]存货（  ）抽查盘点表'!A910</f>
        <v>905</v>
      </c>
      <c r="B869" s="109" t="str">
        <f>'[5]存货（  ）抽查盘点表'!B910</f>
        <v>1311010051</v>
      </c>
      <c r="C869" s="108" t="str">
        <f>'[5]存货（  ）抽查盘点表'!D910</f>
        <v>千分尺</v>
      </c>
      <c r="D869" s="110" t="str">
        <f>'[5]存货（  ）抽查盘点表'!E910</f>
        <v>0-25MM</v>
      </c>
      <c r="E869" s="108"/>
      <c r="F869" s="108" t="str">
        <f>'[5]存货（  ）抽查盘点表'!G910</f>
        <v>把</v>
      </c>
      <c r="G869" s="111">
        <f>'[5]存货（  ）抽查盘点表'!I910</f>
        <v>0</v>
      </c>
      <c r="H869" s="111">
        <f t="shared" si="60"/>
        <v>0</v>
      </c>
      <c r="I869" s="111">
        <f>'[5]存货（  ）抽查盘点表'!J910</f>
        <v>429.2</v>
      </c>
      <c r="J869" s="115">
        <f>'[5]存货（  ）抽查盘点表'!O910</f>
        <v>0</v>
      </c>
      <c r="K869" s="111">
        <f t="shared" si="61"/>
        <v>0</v>
      </c>
      <c r="L869" s="115">
        <f>'[5]存货（  ）抽查盘点表'!Z910</f>
        <v>0</v>
      </c>
      <c r="M869" s="116">
        <f t="shared" si="62"/>
        <v>-429.2</v>
      </c>
      <c r="N869" s="117">
        <f t="shared" si="63"/>
        <v>-1</v>
      </c>
      <c r="O869" s="118"/>
    </row>
    <row r="870" s="105" customFormat="1" ht="16.5" customHeight="1" spans="1:15">
      <c r="A870" s="108">
        <f>'[5]存货（  ）抽查盘点表'!A911</f>
        <v>906</v>
      </c>
      <c r="B870" s="109" t="str">
        <f>'[5]存货（  ）抽查盘点表'!B911</f>
        <v>1311020007</v>
      </c>
      <c r="C870" s="108" t="str">
        <f>'[5]存货（  ）抽查盘点表'!D911</f>
        <v>拐尺</v>
      </c>
      <c r="D870" s="110" t="str">
        <f>'[5]存货（  ）抽查盘点表'!E911</f>
        <v>500*250</v>
      </c>
      <c r="E870" s="108"/>
      <c r="F870" s="108" t="str">
        <f>'[5]存货（  ）抽查盘点表'!G911</f>
        <v>件</v>
      </c>
      <c r="G870" s="111">
        <f>'[5]存货（  ）抽查盘点表'!I911</f>
        <v>5</v>
      </c>
      <c r="H870" s="111">
        <f t="shared" si="60"/>
        <v>17.168</v>
      </c>
      <c r="I870" s="111">
        <f>'[5]存货（  ）抽查盘点表'!J911</f>
        <v>85.84</v>
      </c>
      <c r="J870" s="115">
        <f>'[5]存货（  ）抽查盘点表'!O911</f>
        <v>5</v>
      </c>
      <c r="K870" s="111">
        <f t="shared" si="61"/>
        <v>8.584</v>
      </c>
      <c r="L870" s="115">
        <f>'[5]存货（  ）抽查盘点表'!Z911</f>
        <v>42.92</v>
      </c>
      <c r="M870" s="116">
        <f t="shared" si="62"/>
        <v>-42.92</v>
      </c>
      <c r="N870" s="117">
        <f t="shared" si="63"/>
        <v>-0.5</v>
      </c>
      <c r="O870" s="118"/>
    </row>
    <row r="871" s="105" customFormat="1" ht="16.5" customHeight="1" spans="1:15">
      <c r="A871" s="108">
        <f>'[5]存货（  ）抽查盘点表'!A912</f>
        <v>907</v>
      </c>
      <c r="B871" s="109" t="str">
        <f>'[5]存货（  ）抽查盘点表'!B912</f>
        <v>1311020012</v>
      </c>
      <c r="C871" s="108" t="str">
        <f>'[5]存货（  ）抽查盘点表'!D912</f>
        <v>万能角度尺</v>
      </c>
      <c r="D871" s="110" t="str">
        <f>'[5]存货（  ）抽查盘点表'!E912</f>
        <v>360°</v>
      </c>
      <c r="E871" s="108"/>
      <c r="F871" s="108" t="str">
        <f>'[5]存货（  ）抽查盘点表'!G912</f>
        <v>件</v>
      </c>
      <c r="G871" s="111">
        <f>'[5]存货（  ）抽查盘点表'!I912</f>
        <v>1</v>
      </c>
      <c r="H871" s="111">
        <f t="shared" si="60"/>
        <v>266.38</v>
      </c>
      <c r="I871" s="111">
        <f>'[5]存货（  ）抽查盘点表'!J912</f>
        <v>266.38</v>
      </c>
      <c r="J871" s="115">
        <f>'[5]存货（  ）抽查盘点表'!O912</f>
        <v>1</v>
      </c>
      <c r="K871" s="111">
        <f t="shared" si="61"/>
        <v>133.19</v>
      </c>
      <c r="L871" s="115">
        <f>'[5]存货（  ）抽查盘点表'!Z912</f>
        <v>133.19</v>
      </c>
      <c r="M871" s="116">
        <f t="shared" si="62"/>
        <v>-133.19</v>
      </c>
      <c r="N871" s="117">
        <f t="shared" si="63"/>
        <v>-0.5</v>
      </c>
      <c r="O871" s="118"/>
    </row>
    <row r="872" s="105" customFormat="1" ht="16.5" customHeight="1" spans="1:15">
      <c r="A872" s="108">
        <f>'[5]存货（  ）抽查盘点表'!A913</f>
        <v>908</v>
      </c>
      <c r="B872" s="109" t="str">
        <f>'[5]存货（  ）抽查盘点表'!B913</f>
        <v>13120032</v>
      </c>
      <c r="C872" s="108" t="str">
        <f>'[5]存货（  ）抽查盘点表'!D913</f>
        <v>电镐头</v>
      </c>
      <c r="D872" s="110" t="str">
        <f>'[5]存货（  ）抽查盘点表'!E913</f>
        <v>17*280</v>
      </c>
      <c r="E872" s="108"/>
      <c r="F872" s="108" t="str">
        <f>'[5]存货（  ）抽查盘点表'!G913</f>
        <v>件</v>
      </c>
      <c r="G872" s="111">
        <f>'[5]存货（  ）抽查盘点表'!I913</f>
        <v>1</v>
      </c>
      <c r="H872" s="111">
        <f t="shared" si="60"/>
        <v>3.1</v>
      </c>
      <c r="I872" s="111">
        <f>'[5]存货（  ）抽查盘点表'!J913</f>
        <v>3.1</v>
      </c>
      <c r="J872" s="115">
        <f>'[5]存货（  ）抽查盘点表'!O913</f>
        <v>1</v>
      </c>
      <c r="K872" s="111">
        <f t="shared" si="61"/>
        <v>1.55</v>
      </c>
      <c r="L872" s="115">
        <f>'[5]存货（  ）抽查盘点表'!Z913</f>
        <v>1.55</v>
      </c>
      <c r="M872" s="116">
        <f t="shared" si="62"/>
        <v>-1.55</v>
      </c>
      <c r="N872" s="117">
        <f t="shared" si="63"/>
        <v>-0.5</v>
      </c>
      <c r="O872" s="118"/>
    </row>
    <row r="873" s="105" customFormat="1" ht="16.5" customHeight="1" spans="1:15">
      <c r="A873" s="108">
        <f>'[5]存货（  ）抽查盘点表'!A914</f>
        <v>909</v>
      </c>
      <c r="B873" s="109" t="str">
        <f>'[5]存货（  ）抽查盘点表'!B914</f>
        <v>13130013</v>
      </c>
      <c r="C873" s="108" t="str">
        <f>'[5]存货（  ）抽查盘点表'!D914</f>
        <v>手摇油抽子</v>
      </c>
      <c r="D873" s="110"/>
      <c r="E873" s="108"/>
      <c r="F873" s="108" t="str">
        <f>'[5]存货（  ）抽查盘点表'!G914</f>
        <v>个</v>
      </c>
      <c r="G873" s="111">
        <f>'[5]存货（  ）抽查盘点表'!I914</f>
        <v>1</v>
      </c>
      <c r="H873" s="111">
        <f t="shared" si="60"/>
        <v>99.11</v>
      </c>
      <c r="I873" s="111">
        <f>'[5]存货（  ）抽查盘点表'!J914</f>
        <v>99.11</v>
      </c>
      <c r="J873" s="115">
        <f>'[5]存货（  ）抽查盘点表'!O914</f>
        <v>1</v>
      </c>
      <c r="K873" s="111">
        <f t="shared" si="61"/>
        <v>49.555</v>
      </c>
      <c r="L873" s="115">
        <f>'[5]存货（  ）抽查盘点表'!Z914</f>
        <v>49.555</v>
      </c>
      <c r="M873" s="116">
        <f t="shared" si="62"/>
        <v>-49.555</v>
      </c>
      <c r="N873" s="117">
        <f t="shared" si="63"/>
        <v>-0.5</v>
      </c>
      <c r="O873" s="118"/>
    </row>
    <row r="874" s="105" customFormat="1" ht="16.5" customHeight="1" spans="1:15">
      <c r="A874" s="108">
        <f>'[5]存货（  ）抽查盘点表'!A915</f>
        <v>910</v>
      </c>
      <c r="B874" s="109" t="str">
        <f>'[5]存货（  ）抽查盘点表'!B915</f>
        <v>13130030</v>
      </c>
      <c r="C874" s="108" t="str">
        <f>'[5]存货（  ）抽查盘点表'!D915</f>
        <v>打包扣</v>
      </c>
      <c r="D874" s="110"/>
      <c r="E874" s="108"/>
      <c r="F874" s="108" t="str">
        <f>'[5]存货（  ）抽查盘点表'!G915</f>
        <v>个</v>
      </c>
      <c r="G874" s="111">
        <f>'[5]存货（  ）抽查盘点表'!I915</f>
        <v>285</v>
      </c>
      <c r="H874" s="111">
        <f t="shared" si="60"/>
        <v>0.744035087719298</v>
      </c>
      <c r="I874" s="111">
        <f>'[5]存货（  ）抽查盘点表'!J915</f>
        <v>212.05</v>
      </c>
      <c r="J874" s="115">
        <f>'[5]存货（  ）抽查盘点表'!O915</f>
        <v>285</v>
      </c>
      <c r="K874" s="111">
        <f t="shared" si="61"/>
        <v>0.3720175</v>
      </c>
      <c r="L874" s="115">
        <f>'[5]存货（  ）抽查盘点表'!Z915</f>
        <v>106.0249875</v>
      </c>
      <c r="M874" s="116">
        <f t="shared" si="62"/>
        <v>-106.0250125</v>
      </c>
      <c r="N874" s="117">
        <f t="shared" si="63"/>
        <v>-0.500000058948361</v>
      </c>
      <c r="O874" s="118"/>
    </row>
    <row r="875" s="105" customFormat="1" ht="16.5" customHeight="1" spans="1:15">
      <c r="A875" s="108">
        <f>'[5]存货（  ）抽查盘点表'!A916</f>
        <v>911</v>
      </c>
      <c r="B875" s="109" t="str">
        <f>'[5]存货（  ）抽查盘点表'!B916</f>
        <v>13130094</v>
      </c>
      <c r="C875" s="108" t="str">
        <f>'[5]存货（  ）抽查盘点表'!D916</f>
        <v>云石锯</v>
      </c>
      <c r="D875" s="110" t="str">
        <f>'[5]存货（  ）抽查盘点表'!E916</f>
        <v>大有 6112</v>
      </c>
      <c r="E875" s="108"/>
      <c r="F875" s="108" t="str">
        <f>'[5]存货（  ）抽查盘点表'!G916</f>
        <v>个</v>
      </c>
      <c r="G875" s="111">
        <f>'[5]存货（  ）抽查盘点表'!I916</f>
        <v>4</v>
      </c>
      <c r="H875" s="111">
        <f t="shared" si="60"/>
        <v>381.6025</v>
      </c>
      <c r="I875" s="111">
        <f>'[5]存货（  ）抽查盘点表'!J916</f>
        <v>1526.41</v>
      </c>
      <c r="J875" s="115">
        <f>'[5]存货（  ）抽查盘点表'!O916</f>
        <v>4</v>
      </c>
      <c r="K875" s="111">
        <f t="shared" si="61"/>
        <v>190.80125</v>
      </c>
      <c r="L875" s="115">
        <f>'[5]存货（  ）抽查盘点表'!Z916</f>
        <v>763.205</v>
      </c>
      <c r="M875" s="116">
        <f t="shared" si="62"/>
        <v>-763.205</v>
      </c>
      <c r="N875" s="117">
        <f t="shared" si="63"/>
        <v>-0.5</v>
      </c>
      <c r="O875" s="118"/>
    </row>
    <row r="876" s="105" customFormat="1" ht="16.5" customHeight="1" spans="1:15">
      <c r="A876" s="108">
        <f>'[5]存货（  ）抽查盘点表'!A917</f>
        <v>912</v>
      </c>
      <c r="B876" s="109" t="str">
        <f>'[5]存货（  ）抽查盘点表'!B917</f>
        <v>13130143</v>
      </c>
      <c r="C876" s="108" t="str">
        <f>'[5]存货（  ）抽查盘点表'!D917</f>
        <v>云石锯</v>
      </c>
      <c r="D876" s="110" t="str">
        <f>'[5]存货（  ）抽查盘点表'!E917</f>
        <v>Φ100</v>
      </c>
      <c r="E876" s="108"/>
      <c r="F876" s="108" t="str">
        <f>'[5]存货（  ）抽查盘点表'!G917</f>
        <v>台</v>
      </c>
      <c r="G876" s="111">
        <f>'[5]存货（  ）抽查盘点表'!I917</f>
        <v>2</v>
      </c>
      <c r="H876" s="111">
        <f t="shared" si="60"/>
        <v>606.195</v>
      </c>
      <c r="I876" s="111">
        <f>'[5]存货（  ）抽查盘点表'!J917</f>
        <v>1212.39</v>
      </c>
      <c r="J876" s="115">
        <f>'[5]存货（  ）抽查盘点表'!O917</f>
        <v>2</v>
      </c>
      <c r="K876" s="111">
        <f t="shared" si="61"/>
        <v>303.0975</v>
      </c>
      <c r="L876" s="115">
        <f>'[5]存货（  ）抽查盘点表'!Z917</f>
        <v>606.195</v>
      </c>
      <c r="M876" s="116">
        <f t="shared" si="62"/>
        <v>-606.195</v>
      </c>
      <c r="N876" s="117">
        <f t="shared" si="63"/>
        <v>-0.5</v>
      </c>
      <c r="O876" s="118"/>
    </row>
    <row r="877" s="105" customFormat="1" ht="16.5" customHeight="1" spans="1:15">
      <c r="A877" s="108">
        <f>'[5]存货（  ）抽查盘点表'!A918</f>
        <v>913</v>
      </c>
      <c r="B877" s="109" t="str">
        <f>'[5]存货（  ）抽查盘点表'!B918</f>
        <v>1314010005</v>
      </c>
      <c r="C877" s="108" t="str">
        <f>'[5]存货（  ）抽查盘点表'!D918</f>
        <v>钢丝钳</v>
      </c>
      <c r="D877" s="110"/>
      <c r="E877" s="108"/>
      <c r="F877" s="108" t="str">
        <f>'[5]存货（  ）抽查盘点表'!G918</f>
        <v>把</v>
      </c>
      <c r="G877" s="111">
        <f>'[5]存货（  ）抽查盘点表'!I918</f>
        <v>1</v>
      </c>
      <c r="H877" s="111">
        <f t="shared" si="60"/>
        <v>16.89</v>
      </c>
      <c r="I877" s="111">
        <f>'[5]存货（  ）抽查盘点表'!J918</f>
        <v>16.89</v>
      </c>
      <c r="J877" s="115">
        <f>'[5]存货（  ）抽查盘点表'!O918</f>
        <v>0</v>
      </c>
      <c r="K877" s="111">
        <f t="shared" si="61"/>
        <v>0</v>
      </c>
      <c r="L877" s="115">
        <f>'[5]存货（  ）抽查盘点表'!Z918</f>
        <v>0</v>
      </c>
      <c r="M877" s="116">
        <f t="shared" si="62"/>
        <v>-16.89</v>
      </c>
      <c r="N877" s="117">
        <f t="shared" si="63"/>
        <v>-1</v>
      </c>
      <c r="O877" s="118"/>
    </row>
    <row r="878" s="105" customFormat="1" ht="16.5" customHeight="1" spans="1:15">
      <c r="A878" s="108">
        <f>'[5]存货（  ）抽查盘点表'!A919</f>
        <v>914</v>
      </c>
      <c r="B878" s="109" t="str">
        <f>'[5]存货（  ）抽查盘点表'!B919</f>
        <v>1314010037</v>
      </c>
      <c r="C878" s="108" t="str">
        <f>'[5]存货（  ）抽查盘点表'!D919</f>
        <v>剥线钳</v>
      </c>
      <c r="D878" s="110"/>
      <c r="E878" s="108"/>
      <c r="F878" s="108" t="str">
        <f>'[5]存货（  ）抽查盘点表'!G919</f>
        <v>把</v>
      </c>
      <c r="G878" s="111">
        <f>'[5]存货（  ）抽查盘点表'!I919</f>
        <v>3</v>
      </c>
      <c r="H878" s="111">
        <f t="shared" si="60"/>
        <v>8.77333333333333</v>
      </c>
      <c r="I878" s="111">
        <f>'[5]存货（  ）抽查盘点表'!J919</f>
        <v>26.32</v>
      </c>
      <c r="J878" s="115">
        <f>'[5]存货（  ）抽查盘点表'!O919</f>
        <v>2</v>
      </c>
      <c r="K878" s="111">
        <f t="shared" si="61"/>
        <v>4.3866665</v>
      </c>
      <c r="L878" s="115">
        <f>'[5]存货（  ）抽查盘点表'!Z919</f>
        <v>8.773333</v>
      </c>
      <c r="M878" s="116">
        <f t="shared" si="62"/>
        <v>-17.546667</v>
      </c>
      <c r="N878" s="117">
        <f t="shared" si="63"/>
        <v>-0.666666679331307</v>
      </c>
      <c r="O878" s="118"/>
    </row>
    <row r="879" s="105" customFormat="1" ht="16.5" customHeight="1" spans="1:15">
      <c r="A879" s="108">
        <f>'[5]存货（  ）抽查盘点表'!A920</f>
        <v>915</v>
      </c>
      <c r="B879" s="109" t="str">
        <f>'[5]存货（  ）抽查盘点表'!B920</f>
        <v>1314020001</v>
      </c>
      <c r="C879" s="108" t="str">
        <f>'[5]存货（  ）抽查盘点表'!D920</f>
        <v>线坠</v>
      </c>
      <c r="D879" s="110"/>
      <c r="E879" s="108"/>
      <c r="F879" s="108" t="str">
        <f>'[5]存货（  ）抽查盘点表'!G920</f>
        <v>个</v>
      </c>
      <c r="G879" s="111">
        <f>'[5]存货（  ）抽查盘点表'!I920</f>
        <v>0</v>
      </c>
      <c r="H879" s="111">
        <f t="shared" si="60"/>
        <v>0</v>
      </c>
      <c r="I879" s="111">
        <f>'[5]存货（  ）抽查盘点表'!J920</f>
        <v>0.93</v>
      </c>
      <c r="J879" s="115">
        <f>'[5]存货（  ）抽查盘点表'!O920</f>
        <v>0</v>
      </c>
      <c r="K879" s="111">
        <f t="shared" si="61"/>
        <v>0</v>
      </c>
      <c r="L879" s="115">
        <f>'[5]存货（  ）抽查盘点表'!Z920</f>
        <v>0</v>
      </c>
      <c r="M879" s="116">
        <f t="shared" si="62"/>
        <v>-0.93</v>
      </c>
      <c r="N879" s="117">
        <f t="shared" si="63"/>
        <v>-1</v>
      </c>
      <c r="O879" s="118"/>
    </row>
    <row r="880" s="105" customFormat="1" ht="16.5" customHeight="1" spans="1:15">
      <c r="A880" s="108">
        <f>'[5]存货（  ）抽查盘点表'!A921</f>
        <v>916</v>
      </c>
      <c r="B880" s="109" t="str">
        <f>'[5]存货（  ）抽查盘点表'!B921</f>
        <v>13160003</v>
      </c>
      <c r="C880" s="108" t="str">
        <f>'[5]存货（  ）抽查盘点表'!D921</f>
        <v>千斤顶</v>
      </c>
      <c r="D880" s="110"/>
      <c r="E880" s="108"/>
      <c r="F880" s="108" t="str">
        <f>'[5]存货（  ）抽查盘点表'!G921</f>
        <v>个</v>
      </c>
      <c r="G880" s="111">
        <f>'[5]存货（  ）抽查盘点表'!I921</f>
        <v>1</v>
      </c>
      <c r="H880" s="111">
        <f t="shared" si="60"/>
        <v>142.73</v>
      </c>
      <c r="I880" s="111">
        <f>'[5]存货（  ）抽查盘点表'!J921</f>
        <v>142.73</v>
      </c>
      <c r="J880" s="115">
        <f>'[5]存货（  ）抽查盘点表'!O921</f>
        <v>1</v>
      </c>
      <c r="K880" s="111">
        <f t="shared" si="61"/>
        <v>71.365</v>
      </c>
      <c r="L880" s="115">
        <f>'[5]存货（  ）抽查盘点表'!Z921</f>
        <v>71.365</v>
      </c>
      <c r="M880" s="116">
        <f t="shared" si="62"/>
        <v>-71.365</v>
      </c>
      <c r="N880" s="117">
        <f t="shared" si="63"/>
        <v>-0.5</v>
      </c>
      <c r="O880" s="118"/>
    </row>
    <row r="881" s="105" customFormat="1" ht="16.5" customHeight="1" spans="1:15">
      <c r="A881" s="108">
        <f>'[5]存货（  ）抽查盘点表'!A922</f>
        <v>917</v>
      </c>
      <c r="B881" s="109" t="str">
        <f>'[5]存货（  ）抽查盘点表'!B922</f>
        <v>13160007</v>
      </c>
      <c r="C881" s="108" t="str">
        <f>'[5]存货（  ）抽查盘点表'!D922</f>
        <v>黄油枪</v>
      </c>
      <c r="D881" s="110"/>
      <c r="E881" s="108"/>
      <c r="F881" s="108" t="str">
        <f>'[5]存货（  ）抽查盘点表'!G922</f>
        <v>把</v>
      </c>
      <c r="G881" s="111">
        <f>'[5]存货（  ）抽查盘点表'!I922</f>
        <v>6</v>
      </c>
      <c r="H881" s="111">
        <f t="shared" si="60"/>
        <v>64.655</v>
      </c>
      <c r="I881" s="111">
        <f>'[5]存货（  ）抽查盘点表'!J922</f>
        <v>387.93</v>
      </c>
      <c r="J881" s="115">
        <f>'[5]存货（  ）抽查盘点表'!O922</f>
        <v>6</v>
      </c>
      <c r="K881" s="111">
        <f t="shared" si="61"/>
        <v>32.3275</v>
      </c>
      <c r="L881" s="115">
        <f>'[5]存货（  ）抽查盘点表'!Z922</f>
        <v>193.965</v>
      </c>
      <c r="M881" s="116">
        <f t="shared" si="62"/>
        <v>-193.965</v>
      </c>
      <c r="N881" s="117">
        <f t="shared" si="63"/>
        <v>-0.5</v>
      </c>
      <c r="O881" s="118"/>
    </row>
    <row r="882" s="105" customFormat="1" ht="16.5" customHeight="1" spans="1:15">
      <c r="A882" s="108">
        <f>'[5]存货（  ）抽查盘点表'!A923</f>
        <v>918</v>
      </c>
      <c r="B882" s="109" t="str">
        <f>'[5]存货（  ）抽查盘点表'!B923</f>
        <v>13170011</v>
      </c>
      <c r="C882" s="108" t="str">
        <f>'[5]存货（  ）抽查盘点表'!D923</f>
        <v>墨斗</v>
      </c>
      <c r="D882" s="110"/>
      <c r="E882" s="108"/>
      <c r="F882" s="108" t="str">
        <f>'[5]存货（  ）抽查盘点表'!G923</f>
        <v>个</v>
      </c>
      <c r="G882" s="111">
        <f>'[5]存货（  ）抽查盘点表'!I923</f>
        <v>0</v>
      </c>
      <c r="H882" s="111">
        <f t="shared" si="60"/>
        <v>0</v>
      </c>
      <c r="I882" s="111">
        <f>'[5]存货（  ）抽查盘点表'!J923</f>
        <v>0.43</v>
      </c>
      <c r="J882" s="115">
        <f>'[5]存货（  ）抽查盘点表'!O923</f>
        <v>0</v>
      </c>
      <c r="K882" s="111">
        <f t="shared" si="61"/>
        <v>0</v>
      </c>
      <c r="L882" s="115">
        <f>'[5]存货（  ）抽查盘点表'!Z923</f>
        <v>0</v>
      </c>
      <c r="M882" s="116">
        <f t="shared" si="62"/>
        <v>-0.43</v>
      </c>
      <c r="N882" s="117">
        <f t="shared" si="63"/>
        <v>-1</v>
      </c>
      <c r="O882" s="118"/>
    </row>
    <row r="883" s="105" customFormat="1" ht="16.5" customHeight="1" spans="1:15">
      <c r="A883" s="108">
        <f>'[5]存货（  ）抽查盘点表'!A924</f>
        <v>919</v>
      </c>
      <c r="B883" s="109" t="str">
        <f>'[5]存货（  ）抽查盘点表'!B924</f>
        <v>13190013</v>
      </c>
      <c r="C883" s="108" t="str">
        <f>'[5]存货（  ）抽查盘点表'!D924</f>
        <v>带锯条</v>
      </c>
      <c r="D883" s="110"/>
      <c r="E883" s="108"/>
      <c r="F883" s="108" t="str">
        <f>'[5]存货（  ）抽查盘点表'!G924</f>
        <v>根</v>
      </c>
      <c r="G883" s="111">
        <f>'[5]存货（  ）抽查盘点表'!I924</f>
        <v>0</v>
      </c>
      <c r="H883" s="111">
        <f t="shared" si="60"/>
        <v>0</v>
      </c>
      <c r="I883" s="111">
        <f>'[5]存货（  ）抽查盘点表'!J924</f>
        <v>242.6</v>
      </c>
      <c r="J883" s="115">
        <f>'[5]存货（  ）抽查盘点表'!O924</f>
        <v>0</v>
      </c>
      <c r="K883" s="111">
        <f t="shared" si="61"/>
        <v>0</v>
      </c>
      <c r="L883" s="115">
        <f>'[5]存货（  ）抽查盘点表'!Z924</f>
        <v>0</v>
      </c>
      <c r="M883" s="116">
        <f t="shared" si="62"/>
        <v>-242.6</v>
      </c>
      <c r="N883" s="117">
        <f t="shared" si="63"/>
        <v>-1</v>
      </c>
      <c r="O883" s="118"/>
    </row>
    <row r="884" s="105" customFormat="1" ht="16.5" customHeight="1" spans="1:15">
      <c r="A884" s="108">
        <f>'[5]存货（  ）抽查盘点表'!A925</f>
        <v>920</v>
      </c>
      <c r="B884" s="109" t="str">
        <f>'[5]存货（  ）抽查盘点表'!B925</f>
        <v>13190025</v>
      </c>
      <c r="C884" s="108" t="str">
        <f>'[5]存货（  ）抽查盘点表'!D925</f>
        <v>磁力钻</v>
      </c>
      <c r="D884" s="110"/>
      <c r="E884" s="108"/>
      <c r="F884" s="108" t="str">
        <f>'[5]存货（  ）抽查盘点表'!G925</f>
        <v>台</v>
      </c>
      <c r="G884" s="111">
        <f>'[5]存货（  ）抽查盘点表'!I925</f>
        <v>1</v>
      </c>
      <c r="H884" s="111">
        <f t="shared" si="60"/>
        <v>4371.68</v>
      </c>
      <c r="I884" s="111">
        <f>'[5]存货（  ）抽查盘点表'!J925</f>
        <v>4371.68</v>
      </c>
      <c r="J884" s="115">
        <f>'[5]存货（  ）抽查盘点表'!O925</f>
        <v>1</v>
      </c>
      <c r="K884" s="111">
        <f t="shared" si="61"/>
        <v>2185.84</v>
      </c>
      <c r="L884" s="115">
        <f>'[5]存货（  ）抽查盘点表'!Z925</f>
        <v>2185.84</v>
      </c>
      <c r="M884" s="116">
        <f t="shared" si="62"/>
        <v>-2185.84</v>
      </c>
      <c r="N884" s="117">
        <f t="shared" si="63"/>
        <v>-0.5</v>
      </c>
      <c r="O884" s="118"/>
    </row>
    <row r="885" s="105" customFormat="1" ht="16.5" customHeight="1" spans="1:15">
      <c r="A885" s="108">
        <f>'[5]存货（  ）抽查盘点表'!A926</f>
        <v>921</v>
      </c>
      <c r="B885" s="109" t="str">
        <f>'[5]存货（  ）抽查盘点表'!B926</f>
        <v>13190035</v>
      </c>
      <c r="C885" s="108" t="str">
        <f>'[5]存货（  ）抽查盘点表'!D926</f>
        <v>玻璃胶枪</v>
      </c>
      <c r="D885" s="110"/>
      <c r="E885" s="108"/>
      <c r="F885" s="108" t="str">
        <f>'[5]存货（  ）抽查盘点表'!G926</f>
        <v>把</v>
      </c>
      <c r="G885" s="111">
        <f>'[5]存货（  ）抽查盘点表'!I926</f>
        <v>4</v>
      </c>
      <c r="H885" s="111">
        <f t="shared" si="60"/>
        <v>17.7</v>
      </c>
      <c r="I885" s="111">
        <f>'[5]存货（  ）抽查盘点表'!J926</f>
        <v>70.8</v>
      </c>
      <c r="J885" s="115">
        <f>'[5]存货（  ）抽查盘点表'!O926</f>
        <v>4</v>
      </c>
      <c r="K885" s="111">
        <f t="shared" si="61"/>
        <v>8.85</v>
      </c>
      <c r="L885" s="115">
        <f>'[5]存货（  ）抽查盘点表'!Z926</f>
        <v>35.4</v>
      </c>
      <c r="M885" s="116">
        <f t="shared" si="62"/>
        <v>-35.4</v>
      </c>
      <c r="N885" s="117">
        <f t="shared" si="63"/>
        <v>-0.5</v>
      </c>
      <c r="O885" s="118"/>
    </row>
    <row r="886" s="105" customFormat="1" ht="16.5" customHeight="1" spans="1:15">
      <c r="A886" s="108">
        <f>'[5]存货（  ）抽查盘点表'!A927</f>
        <v>922</v>
      </c>
      <c r="B886" s="109" t="str">
        <f>'[5]存货（  ）抽查盘点表'!B927</f>
        <v>13190043</v>
      </c>
      <c r="C886" s="108" t="str">
        <f>'[5]存货（  ）抽查盘点表'!D927</f>
        <v>热熔器</v>
      </c>
      <c r="D886" s="110" t="str">
        <f>'[5]存货（  ）抽查盘点表'!E927</f>
        <v>金叶 20-32</v>
      </c>
      <c r="E886" s="108"/>
      <c r="F886" s="108" t="str">
        <f>'[5]存货（  ）抽查盘点表'!G927</f>
        <v>套</v>
      </c>
      <c r="G886" s="111">
        <f>'[5]存货（  ）抽查盘点表'!I927</f>
        <v>2</v>
      </c>
      <c r="H886" s="111">
        <f t="shared" si="60"/>
        <v>121.415</v>
      </c>
      <c r="I886" s="111">
        <f>'[5]存货（  ）抽查盘点表'!J927</f>
        <v>242.83</v>
      </c>
      <c r="J886" s="115">
        <f>'[5]存货（  ）抽查盘点表'!O927</f>
        <v>1</v>
      </c>
      <c r="K886" s="111">
        <f t="shared" si="61"/>
        <v>60.7075</v>
      </c>
      <c r="L886" s="115">
        <f>'[5]存货（  ）抽查盘点表'!Z927</f>
        <v>60.7075</v>
      </c>
      <c r="M886" s="116">
        <f t="shared" si="62"/>
        <v>-182.1225</v>
      </c>
      <c r="N886" s="117">
        <f t="shared" si="63"/>
        <v>-0.75</v>
      </c>
      <c r="O886" s="118"/>
    </row>
    <row r="887" s="105" customFormat="1" ht="16.5" customHeight="1" spans="1:15">
      <c r="A887" s="108">
        <f>'[5]存货（  ）抽查盘点表'!A928</f>
        <v>923</v>
      </c>
      <c r="B887" s="109" t="str">
        <f>'[5]存货（  ）抽查盘点表'!B928</f>
        <v>13190053</v>
      </c>
      <c r="C887" s="108" t="str">
        <f>'[5]存货（  ）抽查盘点表'!D928</f>
        <v>PVC剪刀</v>
      </c>
      <c r="D887" s="110"/>
      <c r="E887" s="108"/>
      <c r="F887" s="108" t="str">
        <f>'[5]存货（  ）抽查盘点表'!G928</f>
        <v>把</v>
      </c>
      <c r="G887" s="111">
        <f>'[5]存货（  ）抽查盘点表'!I928</f>
        <v>0</v>
      </c>
      <c r="H887" s="111">
        <f t="shared" si="60"/>
        <v>0</v>
      </c>
      <c r="I887" s="111">
        <f>'[5]存货（  ）抽查盘点表'!J928</f>
        <v>1.83</v>
      </c>
      <c r="J887" s="115">
        <f>'[5]存货（  ）抽查盘点表'!O928</f>
        <v>0</v>
      </c>
      <c r="K887" s="111">
        <f t="shared" si="61"/>
        <v>0</v>
      </c>
      <c r="L887" s="115">
        <f>'[5]存货（  ）抽查盘点表'!Z928</f>
        <v>0</v>
      </c>
      <c r="M887" s="116">
        <f t="shared" si="62"/>
        <v>-1.83</v>
      </c>
      <c r="N887" s="117">
        <f t="shared" si="63"/>
        <v>-1</v>
      </c>
      <c r="O887" s="118"/>
    </row>
    <row r="888" s="105" customFormat="1" ht="16.5" customHeight="1" spans="1:15">
      <c r="A888" s="108">
        <f>'[5]存货（  ）抽查盘点表'!A929</f>
        <v>924</v>
      </c>
      <c r="B888" s="109" t="str">
        <f>'[5]存货（  ）抽查盘点表'!B929</f>
        <v>13190063</v>
      </c>
      <c r="C888" s="108" t="str">
        <f>'[5]存货（  ）抽查盘点表'!D929</f>
        <v>修边刀</v>
      </c>
      <c r="D888" s="110" t="str">
        <f>'[5]存货（  ）抽查盘点表'!E929</f>
        <v>东成1/4*1/4</v>
      </c>
      <c r="E888" s="108"/>
      <c r="F888" s="108" t="str">
        <f>'[5]存货（  ）抽查盘点表'!G929</f>
        <v>片</v>
      </c>
      <c r="G888" s="111">
        <f>'[5]存货（  ）抽查盘点表'!I929</f>
        <v>10</v>
      </c>
      <c r="H888" s="111">
        <f t="shared" si="60"/>
        <v>9.402</v>
      </c>
      <c r="I888" s="111">
        <f>'[5]存货（  ）抽查盘点表'!J929</f>
        <v>94.02</v>
      </c>
      <c r="J888" s="115">
        <f>'[5]存货（  ）抽查盘点表'!O929</f>
        <v>10</v>
      </c>
      <c r="K888" s="111">
        <f t="shared" si="61"/>
        <v>4.701</v>
      </c>
      <c r="L888" s="115">
        <f>'[5]存货（  ）抽查盘点表'!Z929</f>
        <v>47.01</v>
      </c>
      <c r="M888" s="116">
        <f t="shared" si="62"/>
        <v>-47.01</v>
      </c>
      <c r="N888" s="117">
        <f t="shared" si="63"/>
        <v>-0.5</v>
      </c>
      <c r="O888" s="118"/>
    </row>
    <row r="889" s="105" customFormat="1" ht="16.5" customHeight="1" spans="1:15">
      <c r="A889" s="108">
        <f>'[5]存货（  ）抽查盘点表'!A930</f>
        <v>925</v>
      </c>
      <c r="B889" s="109" t="str">
        <f>'[5]存货（  ）抽查盘点表'!B930</f>
        <v>13190064</v>
      </c>
      <c r="C889" s="108" t="str">
        <f>'[5]存货（  ）抽查盘点表'!D930</f>
        <v>圆底刀</v>
      </c>
      <c r="D889" s="110" t="str">
        <f>'[5]存货（  ）抽查盘点表'!E930</f>
        <v>东成1/4*1/4</v>
      </c>
      <c r="E889" s="108"/>
      <c r="F889" s="108" t="str">
        <f>'[5]存货（  ）抽查盘点表'!G930</f>
        <v>片</v>
      </c>
      <c r="G889" s="111">
        <f>'[5]存货（  ）抽查盘点表'!I930</f>
        <v>3</v>
      </c>
      <c r="H889" s="111">
        <f t="shared" si="60"/>
        <v>5</v>
      </c>
      <c r="I889" s="111">
        <f>'[5]存货（  ）抽查盘点表'!J930</f>
        <v>15</v>
      </c>
      <c r="J889" s="115">
        <f>'[5]存货（  ）抽查盘点表'!O930</f>
        <v>3</v>
      </c>
      <c r="K889" s="111">
        <f t="shared" si="61"/>
        <v>2.5</v>
      </c>
      <c r="L889" s="115">
        <f>'[5]存货（  ）抽查盘点表'!Z930</f>
        <v>7.5</v>
      </c>
      <c r="M889" s="116">
        <f t="shared" si="62"/>
        <v>-7.5</v>
      </c>
      <c r="N889" s="117">
        <f t="shared" si="63"/>
        <v>-0.5</v>
      </c>
      <c r="O889" s="118"/>
    </row>
    <row r="890" s="105" customFormat="1" ht="16.5" customHeight="1" spans="1:15">
      <c r="A890" s="108">
        <f>'[5]存货（  ）抽查盘点表'!A931</f>
        <v>926</v>
      </c>
      <c r="B890" s="109" t="str">
        <f>'[5]存货（  ）抽查盘点表'!B931</f>
        <v>13190076</v>
      </c>
      <c r="C890" s="108" t="str">
        <f>'[5]存货（  ）抽查盘点表'!D931</f>
        <v>木工铅笔</v>
      </c>
      <c r="D890" s="110"/>
      <c r="E890" s="108"/>
      <c r="F890" s="108" t="str">
        <f>'[5]存货（  ）抽查盘点表'!G931</f>
        <v>支</v>
      </c>
      <c r="G890" s="111">
        <f>'[5]存货（  ）抽查盘点表'!I931</f>
        <v>35</v>
      </c>
      <c r="H890" s="111">
        <f t="shared" si="60"/>
        <v>0.546571428571429</v>
      </c>
      <c r="I890" s="111">
        <f>'[5]存货（  ）抽查盘点表'!J931</f>
        <v>19.13</v>
      </c>
      <c r="J890" s="115">
        <f>'[5]存货（  ）抽查盘点表'!O931</f>
        <v>23</v>
      </c>
      <c r="K890" s="111">
        <f t="shared" si="61"/>
        <v>0.2732855</v>
      </c>
      <c r="L890" s="115">
        <f>'[5]存货（  ）抽查盘点表'!Z931</f>
        <v>6.2855665</v>
      </c>
      <c r="M890" s="116">
        <f t="shared" si="62"/>
        <v>-12.8444335</v>
      </c>
      <c r="N890" s="117">
        <f t="shared" si="63"/>
        <v>-0.671428829064297</v>
      </c>
      <c r="O890" s="118"/>
    </row>
    <row r="891" s="105" customFormat="1" ht="16.5" customHeight="1" spans="1:15">
      <c r="A891" s="108">
        <f>'[5]存货（  ）抽查盘点表'!A932</f>
        <v>927</v>
      </c>
      <c r="B891" s="109" t="str">
        <f>'[5]存货（  ）抽查盘点表'!B932</f>
        <v>13190083</v>
      </c>
      <c r="C891" s="108" t="str">
        <f>'[5]存货（  ）抽查盘点表'!D932</f>
        <v>枪针</v>
      </c>
      <c r="D891" s="110" t="str">
        <f>'[5]存货（  ）抽查盘点表'!E932</f>
        <v>F30</v>
      </c>
      <c r="E891" s="108"/>
      <c r="F891" s="108" t="str">
        <f>'[5]存货（  ）抽查盘点表'!G932</f>
        <v>件</v>
      </c>
      <c r="G891" s="111">
        <f>'[5]存货（  ）抽查盘点表'!I932</f>
        <v>5</v>
      </c>
      <c r="H891" s="111">
        <f t="shared" si="60"/>
        <v>3.872</v>
      </c>
      <c r="I891" s="111">
        <f>'[5]存货（  ）抽查盘点表'!J932</f>
        <v>19.36</v>
      </c>
      <c r="J891" s="115">
        <f>'[5]存货（  ）抽查盘点表'!O932</f>
        <v>0</v>
      </c>
      <c r="K891" s="111">
        <f t="shared" si="61"/>
        <v>0</v>
      </c>
      <c r="L891" s="115">
        <f>'[5]存货（  ）抽查盘点表'!Z932</f>
        <v>0</v>
      </c>
      <c r="M891" s="116">
        <f t="shared" si="62"/>
        <v>-19.36</v>
      </c>
      <c r="N891" s="117">
        <f t="shared" si="63"/>
        <v>-1</v>
      </c>
      <c r="O891" s="118"/>
    </row>
    <row r="892" s="105" customFormat="1" ht="16.5" customHeight="1" spans="1:15">
      <c r="A892" s="108">
        <f>'[5]存货（  ）抽查盘点表'!A933</f>
        <v>928</v>
      </c>
      <c r="B892" s="109" t="str">
        <f>'[5]存货（  ）抽查盘点表'!B933</f>
        <v>13190092</v>
      </c>
      <c r="C892" s="108" t="str">
        <f>'[5]存货（  ）抽查盘点表'!D933</f>
        <v>圆角刀</v>
      </c>
      <c r="D892" s="110" t="str">
        <f>'[5]存货（  ）抽查盘点表'!E933</f>
        <v>1/4*1/4</v>
      </c>
      <c r="E892" s="108"/>
      <c r="F892" s="108" t="str">
        <f>'[5]存货（  ）抽查盘点表'!G933</f>
        <v>个</v>
      </c>
      <c r="G892" s="111">
        <f>'[5]存货（  ）抽查盘点表'!I933</f>
        <v>1</v>
      </c>
      <c r="H892" s="111">
        <f t="shared" si="60"/>
        <v>9.09</v>
      </c>
      <c r="I892" s="111">
        <f>'[5]存货（  ）抽查盘点表'!J933</f>
        <v>9.09</v>
      </c>
      <c r="J892" s="115">
        <f>'[5]存货（  ）抽查盘点表'!O933</f>
        <v>1</v>
      </c>
      <c r="K892" s="111">
        <f t="shared" si="61"/>
        <v>4.545</v>
      </c>
      <c r="L892" s="115">
        <f>'[5]存货（  ）抽查盘点表'!Z933</f>
        <v>4.545</v>
      </c>
      <c r="M892" s="116">
        <f t="shared" si="62"/>
        <v>-4.545</v>
      </c>
      <c r="N892" s="117">
        <f t="shared" si="63"/>
        <v>-0.5</v>
      </c>
      <c r="O892" s="118"/>
    </row>
    <row r="893" s="105" customFormat="1" ht="16.5" customHeight="1" spans="1:15">
      <c r="A893" s="108">
        <f>'[5]存货（  ）抽查盘点表'!A934</f>
        <v>929</v>
      </c>
      <c r="B893" s="109" t="str">
        <f>'[5]存货（  ）抽查盘点表'!B934</f>
        <v>13190119</v>
      </c>
      <c r="C893" s="108" t="str">
        <f>'[5]存货（  ）抽查盘点表'!D934</f>
        <v>铁铲</v>
      </c>
      <c r="D893" s="110"/>
      <c r="E893" s="108"/>
      <c r="F893" s="108" t="str">
        <f>'[5]存货（  ）抽查盘点表'!G934</f>
        <v>件</v>
      </c>
      <c r="G893" s="111">
        <f>'[5]存货（  ）抽查盘点表'!I934</f>
        <v>5</v>
      </c>
      <c r="H893" s="111">
        <f t="shared" si="60"/>
        <v>5.9</v>
      </c>
      <c r="I893" s="111">
        <f>'[5]存货（  ）抽查盘点表'!J934</f>
        <v>29.5</v>
      </c>
      <c r="J893" s="115">
        <f>'[5]存货（  ）抽查盘点表'!O934</f>
        <v>5</v>
      </c>
      <c r="K893" s="111">
        <f t="shared" si="61"/>
        <v>2.95</v>
      </c>
      <c r="L893" s="115">
        <f>'[5]存货（  ）抽查盘点表'!Z934</f>
        <v>14.75</v>
      </c>
      <c r="M893" s="116">
        <f t="shared" si="62"/>
        <v>-14.75</v>
      </c>
      <c r="N893" s="117">
        <f t="shared" si="63"/>
        <v>-0.5</v>
      </c>
      <c r="O893" s="118"/>
    </row>
    <row r="894" s="105" customFormat="1" ht="16.5" customHeight="1" spans="1:15">
      <c r="A894" s="108">
        <f>'[5]存货（  ）抽查盘点表'!A935</f>
        <v>930</v>
      </c>
      <c r="B894" s="109" t="str">
        <f>'[5]存货（  ）抽查盘点表'!B935</f>
        <v>13190127</v>
      </c>
      <c r="C894" s="108" t="str">
        <f>'[5]存货（  ）抽查盘点表'!D935</f>
        <v>凿子</v>
      </c>
      <c r="D894" s="110"/>
      <c r="E894" s="108"/>
      <c r="F894" s="108" t="str">
        <f>'[5]存货（  ）抽查盘点表'!G935</f>
        <v>个</v>
      </c>
      <c r="G894" s="111">
        <f>'[5]存货（  ）抽查盘点表'!I935</f>
        <v>4</v>
      </c>
      <c r="H894" s="111">
        <f t="shared" si="60"/>
        <v>19.825</v>
      </c>
      <c r="I894" s="111">
        <f>'[5]存货（  ）抽查盘点表'!J935</f>
        <v>79.3</v>
      </c>
      <c r="J894" s="115">
        <f>'[5]存货（  ）抽查盘点表'!O935</f>
        <v>0</v>
      </c>
      <c r="K894" s="111">
        <f t="shared" si="61"/>
        <v>0</v>
      </c>
      <c r="L894" s="115">
        <f>'[5]存货（  ）抽查盘点表'!Z935</f>
        <v>0</v>
      </c>
      <c r="M894" s="116">
        <f t="shared" si="62"/>
        <v>-79.3</v>
      </c>
      <c r="N894" s="117">
        <f t="shared" si="63"/>
        <v>-1</v>
      </c>
      <c r="O894" s="118"/>
    </row>
    <row r="895" s="105" customFormat="1" ht="16.5" customHeight="1" spans="1:15">
      <c r="A895" s="108">
        <f>'[5]存货（  ）抽查盘点表'!A936</f>
        <v>931</v>
      </c>
      <c r="B895" s="109" t="str">
        <f>'[5]存货（  ）抽查盘点表'!B936</f>
        <v>13190128</v>
      </c>
      <c r="C895" s="108" t="str">
        <f>'[5]存货（  ）抽查盘点表'!D936</f>
        <v>码钉枪</v>
      </c>
      <c r="D895" s="110" t="str">
        <f>'[5]存货（  ）抽查盘点表'!E936</f>
        <v>1013</v>
      </c>
      <c r="E895" s="108"/>
      <c r="F895" s="108" t="str">
        <f>'[5]存货（  ）抽查盘点表'!G936</f>
        <v>件</v>
      </c>
      <c r="G895" s="111">
        <f>'[5]存货（  ）抽查盘点表'!I936</f>
        <v>1</v>
      </c>
      <c r="H895" s="111">
        <f t="shared" si="60"/>
        <v>182.3</v>
      </c>
      <c r="I895" s="111">
        <f>'[5]存货（  ）抽查盘点表'!J936</f>
        <v>182.3</v>
      </c>
      <c r="J895" s="115">
        <f>'[5]存货（  ）抽查盘点表'!O936</f>
        <v>1</v>
      </c>
      <c r="K895" s="111">
        <f t="shared" si="61"/>
        <v>91.15</v>
      </c>
      <c r="L895" s="115">
        <f>'[5]存货（  ）抽查盘点表'!Z936</f>
        <v>91.15</v>
      </c>
      <c r="M895" s="116">
        <f t="shared" si="62"/>
        <v>-91.15</v>
      </c>
      <c r="N895" s="117">
        <f t="shared" si="63"/>
        <v>-0.5</v>
      </c>
      <c r="O895" s="118"/>
    </row>
    <row r="896" s="105" customFormat="1" ht="16.5" customHeight="1" spans="1:15">
      <c r="A896" s="108">
        <f>'[5]存货（  ）抽查盘点表'!A937</f>
        <v>932</v>
      </c>
      <c r="B896" s="109" t="str">
        <f>'[5]存货（  ）抽查盘点表'!B937</f>
        <v>13190139</v>
      </c>
      <c r="C896" s="108" t="str">
        <f>'[5]存货（  ）抽查盘点表'!D937</f>
        <v>铁皮剪</v>
      </c>
      <c r="D896" s="110"/>
      <c r="E896" s="108"/>
      <c r="F896" s="108" t="str">
        <f>'[5]存货（  ）抽查盘点表'!G937</f>
        <v>把</v>
      </c>
      <c r="G896" s="111">
        <f>'[5]存货（  ）抽查盘点表'!I937</f>
        <v>2</v>
      </c>
      <c r="H896" s="111">
        <f t="shared" si="60"/>
        <v>267.255</v>
      </c>
      <c r="I896" s="111">
        <f>'[5]存货（  ）抽查盘点表'!J937</f>
        <v>534.51</v>
      </c>
      <c r="J896" s="115">
        <f>'[5]存货（  ）抽查盘点表'!O937</f>
        <v>1</v>
      </c>
      <c r="K896" s="111">
        <f t="shared" si="61"/>
        <v>133.6275</v>
      </c>
      <c r="L896" s="115">
        <f>'[5]存货（  ）抽查盘点表'!Z937</f>
        <v>133.6275</v>
      </c>
      <c r="M896" s="116">
        <f t="shared" si="62"/>
        <v>-400.8825</v>
      </c>
      <c r="N896" s="117">
        <f t="shared" si="63"/>
        <v>-0.75</v>
      </c>
      <c r="O896" s="118"/>
    </row>
    <row r="897" s="105" customFormat="1" ht="16.5" customHeight="1" spans="1:15">
      <c r="A897" s="108">
        <f>'[5]存货（  ）抽查盘点表'!A938</f>
        <v>933</v>
      </c>
      <c r="B897" s="109" t="str">
        <f>'[5]存货（  ）抽查盘点表'!B938</f>
        <v>13190144</v>
      </c>
      <c r="C897" s="108" t="str">
        <f>'[5]存货（  ）抽查盘点表'!D938</f>
        <v>直刀头</v>
      </c>
      <c r="D897" s="110" t="str">
        <f>'[5]存货（  ）抽查盘点表'!E938</f>
        <v>修边机</v>
      </c>
      <c r="E897" s="108"/>
      <c r="F897" s="108" t="str">
        <f>'[5]存货（  ）抽查盘点表'!G938</f>
        <v>件</v>
      </c>
      <c r="G897" s="111">
        <f>'[5]存货（  ）抽查盘点表'!I938</f>
        <v>1</v>
      </c>
      <c r="H897" s="111">
        <f t="shared" si="60"/>
        <v>8.55</v>
      </c>
      <c r="I897" s="111">
        <f>'[5]存货（  ）抽查盘点表'!J938</f>
        <v>8.55</v>
      </c>
      <c r="J897" s="115">
        <f>'[5]存货（  ）抽查盘点表'!O938</f>
        <v>0</v>
      </c>
      <c r="K897" s="111">
        <f t="shared" si="61"/>
        <v>0</v>
      </c>
      <c r="L897" s="115">
        <f>'[5]存货（  ）抽查盘点表'!Z938</f>
        <v>0</v>
      </c>
      <c r="M897" s="116">
        <f t="shared" si="62"/>
        <v>-8.55</v>
      </c>
      <c r="N897" s="117">
        <f t="shared" si="63"/>
        <v>-1</v>
      </c>
      <c r="O897" s="118"/>
    </row>
    <row r="898" s="105" customFormat="1" ht="16.5" customHeight="1" spans="1:15">
      <c r="A898" s="108">
        <f>'[5]存货（  ）抽查盘点表'!A939</f>
        <v>934</v>
      </c>
      <c r="B898" s="109" t="str">
        <f>'[5]存货（  ）抽查盘点表'!B939</f>
        <v>13190153</v>
      </c>
      <c r="C898" s="108" t="str">
        <f>'[5]存货（  ）抽查盘点表'!D939</f>
        <v>圆角刀</v>
      </c>
      <c r="D898" s="110" t="str">
        <f>'[5]存货（  ）抽查盘点表'!E939</f>
        <v>1/4*5/16</v>
      </c>
      <c r="E898" s="108"/>
      <c r="F898" s="108" t="str">
        <f>'[5]存货（  ）抽查盘点表'!G939</f>
        <v>件</v>
      </c>
      <c r="G898" s="111">
        <f>'[5]存货（  ）抽查盘点表'!I939</f>
        <v>16</v>
      </c>
      <c r="H898" s="111">
        <f t="shared" si="60"/>
        <v>5</v>
      </c>
      <c r="I898" s="111">
        <f>'[5]存货（  ）抽查盘点表'!J939</f>
        <v>80</v>
      </c>
      <c r="J898" s="115">
        <f>'[5]存货（  ）抽查盘点表'!O939</f>
        <v>16</v>
      </c>
      <c r="K898" s="111">
        <f t="shared" si="61"/>
        <v>2.5</v>
      </c>
      <c r="L898" s="115">
        <f>'[5]存货（  ）抽查盘点表'!Z939</f>
        <v>40</v>
      </c>
      <c r="M898" s="116">
        <f t="shared" si="62"/>
        <v>-40</v>
      </c>
      <c r="N898" s="117">
        <f t="shared" si="63"/>
        <v>-0.5</v>
      </c>
      <c r="O898" s="118"/>
    </row>
    <row r="899" s="105" customFormat="1" ht="16.5" customHeight="1" spans="1:15">
      <c r="A899" s="108">
        <f>'[5]存货（  ）抽查盘点表'!A940</f>
        <v>935</v>
      </c>
      <c r="B899" s="109" t="str">
        <f>'[5]存货（  ）抽查盘点表'!B940</f>
        <v>13190189</v>
      </c>
      <c r="C899" s="108" t="str">
        <f>'[5]存货（  ）抽查盘点表'!D940</f>
        <v>气动风批枪</v>
      </c>
      <c r="D899" s="110"/>
      <c r="E899" s="108"/>
      <c r="F899" s="108" t="str">
        <f>'[5]存货（  ）抽查盘点表'!G940</f>
        <v>把</v>
      </c>
      <c r="G899" s="111">
        <f>'[5]存货（  ）抽查盘点表'!I940</f>
        <v>2</v>
      </c>
      <c r="H899" s="111">
        <f t="shared" si="60"/>
        <v>212.39</v>
      </c>
      <c r="I899" s="111">
        <f>'[5]存货（  ）抽查盘点表'!J940</f>
        <v>424.78</v>
      </c>
      <c r="J899" s="115">
        <f>'[5]存货（  ）抽查盘点表'!O940</f>
        <v>2</v>
      </c>
      <c r="K899" s="111">
        <f t="shared" si="61"/>
        <v>106.195</v>
      </c>
      <c r="L899" s="115">
        <f>'[5]存货（  ）抽查盘点表'!Z940</f>
        <v>212.39</v>
      </c>
      <c r="M899" s="116">
        <f t="shared" si="62"/>
        <v>-212.39</v>
      </c>
      <c r="N899" s="117">
        <f t="shared" si="63"/>
        <v>-0.5</v>
      </c>
      <c r="O899" s="118"/>
    </row>
    <row r="900" s="105" customFormat="1" ht="16.5" customHeight="1" spans="1:15">
      <c r="A900" s="108">
        <f>'[5]存货（  ）抽查盘点表'!A941</f>
        <v>936</v>
      </c>
      <c r="B900" s="109" t="str">
        <f>'[5]存货（  ）抽查盘点表'!B941</f>
        <v>13200021</v>
      </c>
      <c r="C900" s="108" t="str">
        <f>'[5]存货（  ）抽查盘点表'!D941</f>
        <v>干膜测厚仪</v>
      </c>
      <c r="D900" s="110"/>
      <c r="E900" s="108"/>
      <c r="F900" s="108" t="str">
        <f>'[5]存货（  ）抽查盘点表'!G941</f>
        <v>个</v>
      </c>
      <c r="G900" s="111">
        <f>'[5]存货（  ）抽查盘点表'!I941</f>
        <v>0</v>
      </c>
      <c r="H900" s="111">
        <f t="shared" si="60"/>
        <v>0</v>
      </c>
      <c r="I900" s="111">
        <f>'[5]存货（  ）抽查盘点表'!J941</f>
        <v>976.11</v>
      </c>
      <c r="J900" s="115">
        <f>'[5]存货（  ）抽查盘点表'!O941</f>
        <v>0</v>
      </c>
      <c r="K900" s="111">
        <f t="shared" si="61"/>
        <v>0</v>
      </c>
      <c r="L900" s="115">
        <f>'[5]存货（  ）抽查盘点表'!Z941</f>
        <v>0</v>
      </c>
      <c r="M900" s="116">
        <f t="shared" si="62"/>
        <v>-976.11</v>
      </c>
      <c r="N900" s="117">
        <f t="shared" si="63"/>
        <v>-1</v>
      </c>
      <c r="O900" s="118"/>
    </row>
    <row r="901" s="105" customFormat="1" ht="16.5" customHeight="1" spans="1:15">
      <c r="A901" s="108">
        <f>'[5]存货（  ）抽查盘点表'!A942</f>
        <v>937</v>
      </c>
      <c r="B901" s="109" t="str">
        <f>'[5]存货（  ）抽查盘点表'!B942</f>
        <v>13200028</v>
      </c>
      <c r="C901" s="108" t="str">
        <f>'[5]存货（  ）抽查盘点表'!D942</f>
        <v>激光投线仪</v>
      </c>
      <c r="D901" s="110" t="str">
        <f>'[5]存货（  ）抽查盘点表'!E942</f>
        <v>东成FF-41</v>
      </c>
      <c r="E901" s="108"/>
      <c r="F901" s="108" t="str">
        <f>'[5]存货（  ）抽查盘点表'!G942</f>
        <v>台</v>
      </c>
      <c r="G901" s="111">
        <f>'[5]存货（  ）抽查盘点表'!I942</f>
        <v>1</v>
      </c>
      <c r="H901" s="111">
        <f t="shared" si="60"/>
        <v>277.77</v>
      </c>
      <c r="I901" s="111">
        <f>'[5]存货（  ）抽查盘点表'!J942</f>
        <v>277.77</v>
      </c>
      <c r="J901" s="115">
        <f>'[5]存货（  ）抽查盘点表'!O942</f>
        <v>1</v>
      </c>
      <c r="K901" s="111">
        <f t="shared" si="61"/>
        <v>138.885</v>
      </c>
      <c r="L901" s="115">
        <f>'[5]存货（  ）抽查盘点表'!Z942</f>
        <v>138.885</v>
      </c>
      <c r="M901" s="116">
        <f t="shared" si="62"/>
        <v>-138.885</v>
      </c>
      <c r="N901" s="117">
        <f t="shared" si="63"/>
        <v>-0.5</v>
      </c>
      <c r="O901" s="118"/>
    </row>
    <row r="902" s="105" customFormat="1" ht="16.5" customHeight="1" spans="1:15">
      <c r="A902" s="108">
        <f>'[5]存货（  ）抽查盘点表'!A943</f>
        <v>938</v>
      </c>
      <c r="B902" s="109" t="str">
        <f>'[5]存货（  ）抽查盘点表'!B943</f>
        <v>13200051</v>
      </c>
      <c r="C902" s="108" t="str">
        <f>'[5]存货（  ）抽查盘点表'!D943</f>
        <v>游标卡尺</v>
      </c>
      <c r="D902" s="110" t="str">
        <f>'[5]存货（  ）抽查盘点表'!E943</f>
        <v>世达 0-300</v>
      </c>
      <c r="E902" s="108"/>
      <c r="F902" s="108" t="str">
        <f>'[5]存货（  ）抽查盘点表'!G943</f>
        <v>把</v>
      </c>
      <c r="G902" s="111">
        <f>'[5]存货（  ）抽查盘点表'!I943</f>
        <v>0</v>
      </c>
      <c r="H902" s="111">
        <f t="shared" si="60"/>
        <v>0</v>
      </c>
      <c r="I902" s="111">
        <f>'[5]存货（  ）抽查盘点表'!J943</f>
        <v>343.8</v>
      </c>
      <c r="J902" s="115">
        <f>'[5]存货（  ）抽查盘点表'!O943</f>
        <v>0</v>
      </c>
      <c r="K902" s="111">
        <f t="shared" si="61"/>
        <v>0</v>
      </c>
      <c r="L902" s="115">
        <f>'[5]存货（  ）抽查盘点表'!Z943</f>
        <v>0</v>
      </c>
      <c r="M902" s="116">
        <f t="shared" si="62"/>
        <v>-343.8</v>
      </c>
      <c r="N902" s="117">
        <f t="shared" si="63"/>
        <v>-1</v>
      </c>
      <c r="O902" s="118"/>
    </row>
    <row r="903" s="105" customFormat="1" ht="16.5" customHeight="1" spans="1:15">
      <c r="A903" s="108">
        <f>'[5]存货（  ）抽查盘点表'!A944</f>
        <v>939</v>
      </c>
      <c r="B903" s="109" t="str">
        <f>'[5]存货（  ）抽查盘点表'!B944</f>
        <v>13200054</v>
      </c>
      <c r="C903" s="108" t="str">
        <f>'[5]存货（  ）抽查盘点表'!D944</f>
        <v>焊缝检验尺</v>
      </c>
      <c r="D903" s="110" t="str">
        <f>'[5]存货（  ）抽查盘点表'!E944</f>
        <v>KH45B</v>
      </c>
      <c r="E903" s="108"/>
      <c r="F903" s="108" t="str">
        <f>'[5]存货（  ）抽查盘点表'!G944</f>
        <v>把</v>
      </c>
      <c r="G903" s="111">
        <f>'[5]存货（  ）抽查盘点表'!I944</f>
        <v>0</v>
      </c>
      <c r="H903" s="111">
        <f t="shared" si="60"/>
        <v>0</v>
      </c>
      <c r="I903" s="111">
        <f>'[5]存货（  ）抽查盘点表'!J944</f>
        <v>180.53</v>
      </c>
      <c r="J903" s="115">
        <f>'[5]存货（  ）抽查盘点表'!O944</f>
        <v>0</v>
      </c>
      <c r="K903" s="111">
        <f t="shared" si="61"/>
        <v>0</v>
      </c>
      <c r="L903" s="115">
        <f>'[5]存货（  ）抽查盘点表'!Z944</f>
        <v>0</v>
      </c>
      <c r="M903" s="116">
        <f t="shared" si="62"/>
        <v>-180.53</v>
      </c>
      <c r="N903" s="117">
        <f t="shared" si="63"/>
        <v>-1</v>
      </c>
      <c r="O903" s="118"/>
    </row>
    <row r="904" s="105" customFormat="1" ht="16.5" customHeight="1" spans="1:15">
      <c r="A904" s="108">
        <f>'[5]存货（  ）抽查盘点表'!A945</f>
        <v>940</v>
      </c>
      <c r="B904" s="109" t="str">
        <f>'[5]存货（  ）抽查盘点表'!B945</f>
        <v>13200118</v>
      </c>
      <c r="C904" s="108" t="str">
        <f>'[5]存货（  ）抽查盘点表'!D945</f>
        <v>温湿度计</v>
      </c>
      <c r="D904" s="110"/>
      <c r="E904" s="108"/>
      <c r="F904" s="108" t="str">
        <f>'[5]存货（  ）抽查盘点表'!G945</f>
        <v>个</v>
      </c>
      <c r="G904" s="111">
        <f>'[5]存货（  ）抽查盘点表'!I945</f>
        <v>0</v>
      </c>
      <c r="H904" s="111">
        <f t="shared" si="60"/>
        <v>0</v>
      </c>
      <c r="I904" s="111">
        <f>'[5]存货（  ）抽查盘点表'!J945</f>
        <v>318.58</v>
      </c>
      <c r="J904" s="115">
        <f>'[5]存货（  ）抽查盘点表'!O945</f>
        <v>0</v>
      </c>
      <c r="K904" s="111">
        <f t="shared" si="61"/>
        <v>0</v>
      </c>
      <c r="L904" s="115">
        <f>'[5]存货（  ）抽查盘点表'!Z945</f>
        <v>0</v>
      </c>
      <c r="M904" s="116">
        <f t="shared" si="62"/>
        <v>-318.58</v>
      </c>
      <c r="N904" s="117">
        <f t="shared" si="63"/>
        <v>-1</v>
      </c>
      <c r="O904" s="118"/>
    </row>
    <row r="905" s="105" customFormat="1" ht="16.5" customHeight="1" spans="1:15">
      <c r="A905" s="108">
        <f>'[5]存货（  ）抽查盘点表'!A946</f>
        <v>941</v>
      </c>
      <c r="B905" s="109" t="str">
        <f>'[5]存货（  ）抽查盘点表'!B946</f>
        <v>13200124</v>
      </c>
      <c r="C905" s="108" t="str">
        <f>'[5]存货（  ）抽查盘点表'!D946</f>
        <v>百格网</v>
      </c>
      <c r="D905" s="110"/>
      <c r="E905" s="108"/>
      <c r="F905" s="108" t="str">
        <f>'[5]存货（  ）抽查盘点表'!G946</f>
        <v>件</v>
      </c>
      <c r="G905" s="111">
        <f>'[5]存货（  ）抽查盘点表'!I946</f>
        <v>1</v>
      </c>
      <c r="H905" s="111">
        <f t="shared" si="60"/>
        <v>68.38</v>
      </c>
      <c r="I905" s="111">
        <f>'[5]存货（  ）抽查盘点表'!J946</f>
        <v>68.38</v>
      </c>
      <c r="J905" s="115">
        <f>'[5]存货（  ）抽查盘点表'!O946</f>
        <v>1</v>
      </c>
      <c r="K905" s="111">
        <f t="shared" si="61"/>
        <v>34.19</v>
      </c>
      <c r="L905" s="115">
        <f>'[5]存货（  ）抽查盘点表'!Z946</f>
        <v>34.19</v>
      </c>
      <c r="M905" s="116">
        <f t="shared" si="62"/>
        <v>-34.19</v>
      </c>
      <c r="N905" s="117">
        <f t="shared" si="63"/>
        <v>-0.5</v>
      </c>
      <c r="O905" s="118"/>
    </row>
    <row r="906" s="105" customFormat="1" ht="16.5" customHeight="1" spans="1:15">
      <c r="A906" s="108">
        <f>'[5]存货（  ）抽查盘点表'!A947</f>
        <v>942</v>
      </c>
      <c r="B906" s="109" t="str">
        <f>'[5]存货（  ）抽查盘点表'!B947</f>
        <v>13200125</v>
      </c>
      <c r="C906" s="108" t="str">
        <f>'[5]存货（  ）抽查盘点表'!D947</f>
        <v>伸缩杆</v>
      </c>
      <c r="D906" s="110"/>
      <c r="E906" s="108"/>
      <c r="F906" s="108" t="str">
        <f>'[5]存货（  ）抽查盘点表'!G947</f>
        <v>件</v>
      </c>
      <c r="G906" s="111">
        <f>'[5]存货（  ）抽查盘点表'!I947</f>
        <v>1</v>
      </c>
      <c r="H906" s="111">
        <f t="shared" si="60"/>
        <v>65.48</v>
      </c>
      <c r="I906" s="111">
        <f>'[5]存货（  ）抽查盘点表'!J947</f>
        <v>65.48</v>
      </c>
      <c r="J906" s="115">
        <f>'[5]存货（  ）抽查盘点表'!O947</f>
        <v>1</v>
      </c>
      <c r="K906" s="111">
        <f t="shared" si="61"/>
        <v>32.74</v>
      </c>
      <c r="L906" s="115">
        <f>'[5]存货（  ）抽查盘点表'!Z947</f>
        <v>32.74</v>
      </c>
      <c r="M906" s="116">
        <f t="shared" si="62"/>
        <v>-32.74</v>
      </c>
      <c r="N906" s="117">
        <f t="shared" si="63"/>
        <v>-0.5</v>
      </c>
      <c r="O906" s="118"/>
    </row>
    <row r="907" s="105" customFormat="1" ht="16.5" customHeight="1" spans="1:15">
      <c r="A907" s="108">
        <f>'[5]存货（  ）抽查盘点表'!A948</f>
        <v>943</v>
      </c>
      <c r="B907" s="109" t="str">
        <f>'[5]存货（  ）抽查盘点表'!B948</f>
        <v>13200138</v>
      </c>
      <c r="C907" s="108" t="str">
        <f>'[5]存货（  ）抽查盘点表'!D948</f>
        <v>电子秤</v>
      </c>
      <c r="D907" s="110" t="str">
        <f>'[5]存货（  ）抽查盘点表'!E948</f>
        <v>200kg</v>
      </c>
      <c r="E907" s="108"/>
      <c r="F907" s="108" t="str">
        <f>'[5]存货（  ）抽查盘点表'!G948</f>
        <v>台</v>
      </c>
      <c r="G907" s="111">
        <f>'[5]存货（  ）抽查盘点表'!I948</f>
        <v>2</v>
      </c>
      <c r="H907" s="111">
        <f t="shared" si="60"/>
        <v>290.42</v>
      </c>
      <c r="I907" s="111">
        <f>'[5]存货（  ）抽查盘点表'!J948</f>
        <v>580.84</v>
      </c>
      <c r="J907" s="115">
        <f>'[5]存货（  ）抽查盘点表'!O948</f>
        <v>2</v>
      </c>
      <c r="K907" s="111">
        <f t="shared" si="61"/>
        <v>145.21</v>
      </c>
      <c r="L907" s="115">
        <f>'[5]存货（  ）抽查盘点表'!Z948</f>
        <v>290.42</v>
      </c>
      <c r="M907" s="116">
        <f t="shared" si="62"/>
        <v>-290.42</v>
      </c>
      <c r="N907" s="117">
        <f t="shared" si="63"/>
        <v>-0.5</v>
      </c>
      <c r="O907" s="118"/>
    </row>
    <row r="908" s="105" customFormat="1" ht="16.5" customHeight="1" spans="1:15">
      <c r="A908" s="108">
        <f>'[5]存货（  ）抽查盘点表'!A949</f>
        <v>944</v>
      </c>
      <c r="B908" s="109" t="str">
        <f>'[5]存货（  ）抽查盘点表'!B949</f>
        <v>13200151</v>
      </c>
      <c r="C908" s="108" t="str">
        <f>'[5]存货（  ）抽查盘点表'!D949</f>
        <v>工程检验尺</v>
      </c>
      <c r="D908" s="110"/>
      <c r="E908" s="108"/>
      <c r="F908" s="108" t="str">
        <f>'[5]存货（  ）抽查盘点表'!G949</f>
        <v>套</v>
      </c>
      <c r="G908" s="111">
        <f>'[5]存货（  ）抽查盘点表'!I949</f>
        <v>0</v>
      </c>
      <c r="H908" s="111">
        <f t="shared" si="60"/>
        <v>0</v>
      </c>
      <c r="I908" s="111">
        <f>'[5]存货（  ）抽查盘点表'!J949</f>
        <v>42.48</v>
      </c>
      <c r="J908" s="115">
        <f>'[5]存货（  ）抽查盘点表'!O949</f>
        <v>0</v>
      </c>
      <c r="K908" s="111">
        <f t="shared" si="61"/>
        <v>0</v>
      </c>
      <c r="L908" s="115">
        <f>'[5]存货（  ）抽查盘点表'!Z949</f>
        <v>0</v>
      </c>
      <c r="M908" s="116">
        <f t="shared" si="62"/>
        <v>-42.48</v>
      </c>
      <c r="N908" s="117">
        <f t="shared" si="63"/>
        <v>-1</v>
      </c>
      <c r="O908" s="118"/>
    </row>
    <row r="909" s="105" customFormat="1" ht="16.5" customHeight="1" spans="1:15">
      <c r="A909" s="108">
        <f>'[5]存货（  ）抽查盘点表'!A950</f>
        <v>945</v>
      </c>
      <c r="B909" s="109" t="str">
        <f>'[5]存货（  ）抽查盘点表'!B950</f>
        <v>13210146</v>
      </c>
      <c r="C909" s="108" t="str">
        <f>'[5]存货（  ）抽查盘点表'!D950</f>
        <v>电锤</v>
      </c>
      <c r="D909" s="110"/>
      <c r="E909" s="108"/>
      <c r="F909" s="108" t="str">
        <f>'[5]存货（  ）抽查盘点表'!G950</f>
        <v>台</v>
      </c>
      <c r="G909" s="111">
        <f>'[5]存货（  ）抽查盘点表'!I950</f>
        <v>1</v>
      </c>
      <c r="H909" s="111">
        <f t="shared" si="60"/>
        <v>404.31</v>
      </c>
      <c r="I909" s="111">
        <f>'[5]存货（  ）抽查盘点表'!J950</f>
        <v>404.31</v>
      </c>
      <c r="J909" s="115">
        <f>'[5]存货（  ）抽查盘点表'!O950</f>
        <v>1</v>
      </c>
      <c r="K909" s="111">
        <f t="shared" si="61"/>
        <v>202.155</v>
      </c>
      <c r="L909" s="115">
        <f>'[5]存货（  ）抽查盘点表'!Z950</f>
        <v>202.155</v>
      </c>
      <c r="M909" s="116">
        <f t="shared" si="62"/>
        <v>-202.155</v>
      </c>
      <c r="N909" s="117">
        <f t="shared" si="63"/>
        <v>-0.5</v>
      </c>
      <c r="O909" s="118"/>
    </row>
    <row r="910" s="105" customFormat="1" ht="16.5" customHeight="1" spans="1:15">
      <c r="A910" s="108">
        <f>'[5]存货（  ）抽查盘点表'!A951</f>
        <v>946</v>
      </c>
      <c r="B910" s="109" t="str">
        <f>'[5]存货（  ）抽查盘点表'!B951</f>
        <v>13210160</v>
      </c>
      <c r="C910" s="108" t="str">
        <f>'[5]存货（  ）抽查盘点表'!D951</f>
        <v>手电钻</v>
      </c>
      <c r="D910" s="110"/>
      <c r="E910" s="108"/>
      <c r="F910" s="108" t="str">
        <f>'[5]存货（  ）抽查盘点表'!G951</f>
        <v>台</v>
      </c>
      <c r="G910" s="111">
        <f>'[5]存货（  ）抽查盘点表'!I951</f>
        <v>4</v>
      </c>
      <c r="H910" s="111">
        <f t="shared" si="60"/>
        <v>157.5225</v>
      </c>
      <c r="I910" s="111">
        <f>'[5]存货（  ）抽查盘点表'!J951</f>
        <v>630.09</v>
      </c>
      <c r="J910" s="115">
        <f>'[5]存货（  ）抽查盘点表'!O951</f>
        <v>4</v>
      </c>
      <c r="K910" s="111">
        <f t="shared" si="61"/>
        <v>78.76125</v>
      </c>
      <c r="L910" s="115">
        <f>'[5]存货（  ）抽查盘点表'!Z951</f>
        <v>315.045</v>
      </c>
      <c r="M910" s="116">
        <f t="shared" si="62"/>
        <v>-315.045</v>
      </c>
      <c r="N910" s="117">
        <f t="shared" si="63"/>
        <v>-0.5</v>
      </c>
      <c r="O910" s="118"/>
    </row>
    <row r="911" s="105" customFormat="1" ht="16.5" customHeight="1" spans="1:15">
      <c r="A911" s="108">
        <f>'[5]存货（  ）抽查盘点表'!A952</f>
        <v>947</v>
      </c>
      <c r="B911" s="109" t="str">
        <f>'[5]存货（  ）抽查盘点表'!B952</f>
        <v>13210172</v>
      </c>
      <c r="C911" s="108" t="str">
        <f>'[5]存货（  ）抽查盘点表'!D952</f>
        <v>环槽铆钉枪枪头</v>
      </c>
      <c r="D911" s="110" t="str">
        <f>'[5]存货（  ）抽查盘点表'!E952</f>
        <v>10#</v>
      </c>
      <c r="E911" s="108"/>
      <c r="F911" s="108" t="str">
        <f>'[5]存货（  ）抽查盘点表'!G952</f>
        <v>套</v>
      </c>
      <c r="G911" s="111">
        <f>'[5]存货（  ）抽查盘点表'!I952</f>
        <v>1</v>
      </c>
      <c r="H911" s="111">
        <f t="shared" si="60"/>
        <v>1371.68</v>
      </c>
      <c r="I911" s="111">
        <f>'[5]存货（  ）抽查盘点表'!J952</f>
        <v>1371.68</v>
      </c>
      <c r="J911" s="115">
        <f>'[5]存货（  ）抽查盘点表'!O952</f>
        <v>0</v>
      </c>
      <c r="K911" s="111">
        <f t="shared" si="61"/>
        <v>0</v>
      </c>
      <c r="L911" s="115">
        <f>'[5]存货（  ）抽查盘点表'!Z952</f>
        <v>0</v>
      </c>
      <c r="M911" s="116">
        <f t="shared" si="62"/>
        <v>-1371.68</v>
      </c>
      <c r="N911" s="117">
        <f t="shared" si="63"/>
        <v>-1</v>
      </c>
      <c r="O911" s="118"/>
    </row>
    <row r="912" s="105" customFormat="1" ht="16.5" customHeight="1" spans="1:15">
      <c r="A912" s="108">
        <f>'[5]存货（  ）抽查盘点表'!A953</f>
        <v>948</v>
      </c>
      <c r="B912" s="109" t="str">
        <f>'[5]存货（  ）抽查盘点表'!B953</f>
        <v>13210173</v>
      </c>
      <c r="C912" s="108" t="str">
        <f>'[5]存货（  ）抽查盘点表'!D953</f>
        <v>水平仪</v>
      </c>
      <c r="D912" s="110"/>
      <c r="E912" s="108"/>
      <c r="F912" s="108" t="str">
        <f>'[5]存货（  ）抽查盘点表'!G953</f>
        <v>个</v>
      </c>
      <c r="G912" s="111">
        <f>'[5]存货（  ）抽查盘点表'!I953</f>
        <v>1</v>
      </c>
      <c r="H912" s="111">
        <f t="shared" si="60"/>
        <v>573.45</v>
      </c>
      <c r="I912" s="111">
        <f>'[5]存货（  ）抽查盘点表'!J953</f>
        <v>573.45</v>
      </c>
      <c r="J912" s="115">
        <f>'[5]存货（  ）抽查盘点表'!O953</f>
        <v>1</v>
      </c>
      <c r="K912" s="111">
        <f t="shared" si="61"/>
        <v>286.725</v>
      </c>
      <c r="L912" s="115">
        <f>'[5]存货（  ）抽查盘点表'!Z953</f>
        <v>286.725</v>
      </c>
      <c r="M912" s="116">
        <f t="shared" si="62"/>
        <v>-286.725</v>
      </c>
      <c r="N912" s="117">
        <f t="shared" si="63"/>
        <v>-0.5</v>
      </c>
      <c r="O912" s="118"/>
    </row>
    <row r="913" s="105" customFormat="1" ht="16.5" customHeight="1" spans="1:15">
      <c r="A913" s="108">
        <f>'[5]存货（  ）抽查盘点表'!A954</f>
        <v>949</v>
      </c>
      <c r="B913" s="109" t="str">
        <f>'[5]存货（  ）抽查盘点表'!B954</f>
        <v>13210210</v>
      </c>
      <c r="C913" s="108" t="str">
        <f>'[5]存货（  ）抽查盘点表'!D954</f>
        <v>电动扳手</v>
      </c>
      <c r="D913" s="110"/>
      <c r="E913" s="108"/>
      <c r="F913" s="108" t="str">
        <f>'[5]存货（  ）抽查盘点表'!G954</f>
        <v>套</v>
      </c>
      <c r="G913" s="111">
        <f>'[5]存货（  ）抽查盘点表'!I954</f>
        <v>4</v>
      </c>
      <c r="H913" s="111">
        <f t="shared" si="60"/>
        <v>462.3875</v>
      </c>
      <c r="I913" s="111">
        <f>'[5]存货（  ）抽查盘点表'!J954</f>
        <v>1849.55</v>
      </c>
      <c r="J913" s="115">
        <f>'[5]存货（  ）抽查盘点表'!O954</f>
        <v>0</v>
      </c>
      <c r="K913" s="111">
        <f t="shared" si="61"/>
        <v>0</v>
      </c>
      <c r="L913" s="115">
        <f>'[5]存货（  ）抽查盘点表'!Z954</f>
        <v>0</v>
      </c>
      <c r="M913" s="116">
        <f t="shared" si="62"/>
        <v>-1849.55</v>
      </c>
      <c r="N913" s="117">
        <f t="shared" si="63"/>
        <v>-1</v>
      </c>
      <c r="O913" s="118"/>
    </row>
    <row r="914" s="105" customFormat="1" ht="16.5" customHeight="1" spans="1:15">
      <c r="A914" s="108">
        <f>'[5]存货（  ）抽查盘点表'!A955</f>
        <v>950</v>
      </c>
      <c r="B914" s="109" t="str">
        <f>'[5]存货（  ）抽查盘点表'!B955</f>
        <v>13210414</v>
      </c>
      <c r="C914" s="108" t="str">
        <f>'[5]存货（  ）抽查盘点表'!D955</f>
        <v>垫圈</v>
      </c>
      <c r="D914" s="110"/>
      <c r="E914" s="108"/>
      <c r="F914" s="108" t="str">
        <f>'[5]存货（  ）抽查盘点表'!G955</f>
        <v>个</v>
      </c>
      <c r="G914" s="111">
        <f>'[5]存货（  ）抽查盘点表'!I955</f>
        <v>20</v>
      </c>
      <c r="H914" s="111">
        <f t="shared" si="60"/>
        <v>2.832</v>
      </c>
      <c r="I914" s="111">
        <f>'[5]存货（  ）抽查盘点表'!J955</f>
        <v>56.64</v>
      </c>
      <c r="J914" s="115">
        <f>'[5]存货（  ）抽查盘点表'!O955</f>
        <v>20</v>
      </c>
      <c r="K914" s="111">
        <f t="shared" si="61"/>
        <v>1.416</v>
      </c>
      <c r="L914" s="115">
        <f>'[5]存货（  ）抽查盘点表'!Z955</f>
        <v>28.32</v>
      </c>
      <c r="M914" s="116">
        <f t="shared" si="62"/>
        <v>-28.32</v>
      </c>
      <c r="N914" s="117">
        <f t="shared" si="63"/>
        <v>-0.5</v>
      </c>
      <c r="O914" s="118"/>
    </row>
    <row r="915" s="105" customFormat="1" ht="16.5" customHeight="1" spans="1:15">
      <c r="A915" s="108">
        <f>'[5]存货（  ）抽查盘点表'!A956</f>
        <v>951</v>
      </c>
      <c r="B915" s="109" t="str">
        <f>'[5]存货（  ）抽查盘点表'!B956</f>
        <v>13210479</v>
      </c>
      <c r="C915" s="108" t="str">
        <f>'[5]存货（  ）抽查盘点表'!D956</f>
        <v>PVC胶</v>
      </c>
      <c r="D915" s="110" t="str">
        <f>'[5]存货（  ）抽查盘点表'!E956</f>
        <v>KG</v>
      </c>
      <c r="E915" s="108"/>
      <c r="F915" s="108" t="str">
        <f>'[5]存货（  ）抽查盘点表'!G956</f>
        <v>公斤（千克）</v>
      </c>
      <c r="G915" s="111">
        <f>'[5]存货（  ）抽查盘点表'!I956</f>
        <v>4</v>
      </c>
      <c r="H915" s="111">
        <f t="shared" si="60"/>
        <v>8.1425</v>
      </c>
      <c r="I915" s="111">
        <f>'[5]存货（  ）抽查盘点表'!J956</f>
        <v>32.57</v>
      </c>
      <c r="J915" s="115">
        <f>'[5]存货（  ）抽查盘点表'!O956</f>
        <v>4</v>
      </c>
      <c r="K915" s="111">
        <f t="shared" si="61"/>
        <v>4.07125</v>
      </c>
      <c r="L915" s="115">
        <f>'[5]存货（  ）抽查盘点表'!Z956</f>
        <v>16.285</v>
      </c>
      <c r="M915" s="116">
        <f t="shared" si="62"/>
        <v>-16.285</v>
      </c>
      <c r="N915" s="117">
        <f t="shared" si="63"/>
        <v>-0.5</v>
      </c>
      <c r="O915" s="118"/>
    </row>
    <row r="916" s="105" customFormat="1" ht="16.5" customHeight="1" spans="1:15">
      <c r="A916" s="108">
        <f>'[5]存货（  ）抽查盘点表'!A957</f>
        <v>952</v>
      </c>
      <c r="B916" s="109" t="str">
        <f>'[5]存货（  ）抽查盘点表'!B957</f>
        <v>13211049</v>
      </c>
      <c r="C916" s="108" t="str">
        <f>'[5]存货（  ）抽查盘点表'!D957</f>
        <v>风机</v>
      </c>
      <c r="D916" s="110"/>
      <c r="E916" s="108"/>
      <c r="F916" s="108" t="str">
        <f>'[5]存货（  ）抽查盘点表'!G957</f>
        <v>台</v>
      </c>
      <c r="G916" s="111">
        <f>'[5]存货（  ）抽查盘点表'!I957</f>
        <v>0</v>
      </c>
      <c r="H916" s="111">
        <f t="shared" si="60"/>
        <v>0</v>
      </c>
      <c r="I916" s="111">
        <f>'[5]存货（  ）抽查盘点表'!J957</f>
        <v>557.52</v>
      </c>
      <c r="J916" s="115">
        <f>'[5]存货（  ）抽查盘点表'!O957</f>
        <v>0</v>
      </c>
      <c r="K916" s="111">
        <f t="shared" si="61"/>
        <v>0</v>
      </c>
      <c r="L916" s="115">
        <f>'[5]存货（  ）抽查盘点表'!Z957</f>
        <v>0</v>
      </c>
      <c r="M916" s="116">
        <f t="shared" si="62"/>
        <v>-557.52</v>
      </c>
      <c r="N916" s="117">
        <f t="shared" si="63"/>
        <v>-1</v>
      </c>
      <c r="O916" s="118"/>
    </row>
    <row r="917" s="105" customFormat="1" ht="16.5" customHeight="1" spans="1:15">
      <c r="A917" s="108">
        <f>'[5]存货（  ）抽查盘点表'!A958</f>
        <v>953</v>
      </c>
      <c r="B917" s="109" t="str">
        <f>'[5]存货（  ）抽查盘点表'!B958</f>
        <v>13211083</v>
      </c>
      <c r="C917" s="108" t="str">
        <f>'[5]存货（  ）抽查盘点表'!D958</f>
        <v>瓷砖调平器</v>
      </c>
      <c r="D917" s="110"/>
      <c r="E917" s="108"/>
      <c r="F917" s="108" t="str">
        <f>'[5]存货（  ）抽查盘点表'!G958</f>
        <v>套</v>
      </c>
      <c r="G917" s="111">
        <f>'[5]存货（  ）抽查盘点表'!I958</f>
        <v>150</v>
      </c>
      <c r="H917" s="111">
        <f t="shared" si="60"/>
        <v>2.2</v>
      </c>
      <c r="I917" s="111">
        <f>'[5]存货（  ）抽查盘点表'!J958</f>
        <v>330</v>
      </c>
      <c r="J917" s="115">
        <f>'[5]存货（  ）抽查盘点表'!O958</f>
        <v>150</v>
      </c>
      <c r="K917" s="111">
        <f t="shared" si="61"/>
        <v>1.1</v>
      </c>
      <c r="L917" s="115">
        <f>'[5]存货（  ）抽查盘点表'!Z958</f>
        <v>165</v>
      </c>
      <c r="M917" s="116">
        <f t="shared" si="62"/>
        <v>-165</v>
      </c>
      <c r="N917" s="117">
        <f t="shared" si="63"/>
        <v>-0.5</v>
      </c>
      <c r="O917" s="118"/>
    </row>
    <row r="918" s="105" customFormat="1" ht="16.5" customHeight="1" spans="1:15">
      <c r="A918" s="108">
        <f>'[5]存货（  ）抽查盘点表'!A959</f>
        <v>954</v>
      </c>
      <c r="B918" s="109" t="str">
        <f>'[5]存货（  ）抽查盘点表'!B959</f>
        <v>13211131</v>
      </c>
      <c r="C918" s="108" t="str">
        <f>'[5]存货（  ）抽查盘点表'!D959</f>
        <v>尼龙十字头</v>
      </c>
      <c r="D918" s="110" t="str">
        <f>'[5]存货（  ）抽查盘点表'!E959</f>
        <v>2.5mm</v>
      </c>
      <c r="E918" s="108"/>
      <c r="F918" s="108" t="str">
        <f>'[5]存货（  ）抽查盘点表'!G959</f>
        <v>袋</v>
      </c>
      <c r="G918" s="111">
        <f>'[5]存货（  ）抽查盘点表'!I959</f>
        <v>2</v>
      </c>
      <c r="H918" s="111">
        <f t="shared" si="60"/>
        <v>8</v>
      </c>
      <c r="I918" s="111">
        <f>'[5]存货（  ）抽查盘点表'!J959</f>
        <v>16</v>
      </c>
      <c r="J918" s="115">
        <f>'[5]存货（  ）抽查盘点表'!O959</f>
        <v>2</v>
      </c>
      <c r="K918" s="111">
        <f t="shared" si="61"/>
        <v>4</v>
      </c>
      <c r="L918" s="115">
        <f>'[5]存货（  ）抽查盘点表'!Z959</f>
        <v>8</v>
      </c>
      <c r="M918" s="116">
        <f t="shared" si="62"/>
        <v>-8</v>
      </c>
      <c r="N918" s="117">
        <f t="shared" si="63"/>
        <v>-0.5</v>
      </c>
      <c r="O918" s="118"/>
    </row>
    <row r="919" s="105" customFormat="1" ht="16.5" customHeight="1" spans="1:15">
      <c r="A919" s="108">
        <f>'[5]存货（  ）抽查盘点表'!A960</f>
        <v>955</v>
      </c>
      <c r="B919" s="109" t="str">
        <f>'[5]存货（  ）抽查盘点表'!B960</f>
        <v>13211227</v>
      </c>
      <c r="C919" s="108" t="str">
        <f>'[5]存货（  ）抽查盘点表'!D960</f>
        <v>钢球</v>
      </c>
      <c r="D919" s="110" t="str">
        <f>'[5]存货（  ）抽查盘点表'!E960</f>
        <v>Φ20</v>
      </c>
      <c r="E919" s="108"/>
      <c r="F919" s="108" t="str">
        <f>'[5]存货（  ）抽查盘点表'!G960</f>
        <v>个</v>
      </c>
      <c r="G919" s="111">
        <f>'[5]存货（  ）抽查盘点表'!I960</f>
        <v>15</v>
      </c>
      <c r="H919" s="111">
        <f t="shared" si="60"/>
        <v>4.52466666666667</v>
      </c>
      <c r="I919" s="111">
        <f>'[5]存货（  ）抽查盘点表'!J960</f>
        <v>67.87</v>
      </c>
      <c r="J919" s="115">
        <f>'[5]存货（  ）抽查盘点表'!O960</f>
        <v>2</v>
      </c>
      <c r="K919" s="111">
        <f t="shared" si="61"/>
        <v>2.2623335</v>
      </c>
      <c r="L919" s="115">
        <f>'[5]存货（  ）抽查盘点表'!Z960</f>
        <v>4.524667</v>
      </c>
      <c r="M919" s="116">
        <f t="shared" si="62"/>
        <v>-63.345333</v>
      </c>
      <c r="N919" s="117">
        <f t="shared" si="63"/>
        <v>-0.933333328421983</v>
      </c>
      <c r="O919" s="118"/>
    </row>
    <row r="920" s="105" customFormat="1" ht="16.5" customHeight="1" spans="1:15">
      <c r="A920" s="108">
        <f>'[5]存货（  ）抽查盘点表'!A961</f>
        <v>956</v>
      </c>
      <c r="B920" s="109" t="str">
        <f>'[5]存货（  ）抽查盘点表'!B961</f>
        <v>13211228</v>
      </c>
      <c r="C920" s="108" t="str">
        <f>'[5]存货（  ）抽查盘点表'!D961</f>
        <v>钢球</v>
      </c>
      <c r="D920" s="110" t="str">
        <f>'[5]存货（  ）抽查盘点表'!E961</f>
        <v>Φ35</v>
      </c>
      <c r="E920" s="108"/>
      <c r="F920" s="108" t="str">
        <f>'[5]存货（  ）抽查盘点表'!G961</f>
        <v>个</v>
      </c>
      <c r="G920" s="111">
        <f>'[5]存货（  ）抽查盘点表'!I961</f>
        <v>3</v>
      </c>
      <c r="H920" s="111">
        <f t="shared" si="60"/>
        <v>32.7433333333333</v>
      </c>
      <c r="I920" s="111">
        <f>'[5]存货（  ）抽查盘点表'!J961</f>
        <v>98.23</v>
      </c>
      <c r="J920" s="115">
        <f>'[5]存货（  ）抽查盘点表'!O961</f>
        <v>0</v>
      </c>
      <c r="K920" s="111">
        <f t="shared" si="61"/>
        <v>0</v>
      </c>
      <c r="L920" s="115">
        <f>'[5]存货（  ）抽查盘点表'!Z961</f>
        <v>0</v>
      </c>
      <c r="M920" s="116">
        <f t="shared" si="62"/>
        <v>-98.23</v>
      </c>
      <c r="N920" s="117">
        <f t="shared" si="63"/>
        <v>-1</v>
      </c>
      <c r="O920" s="118"/>
    </row>
    <row r="921" s="105" customFormat="1" ht="16.5" customHeight="1" spans="1:15">
      <c r="A921" s="108">
        <f>'[5]存货（  ）抽查盘点表'!A962</f>
        <v>957</v>
      </c>
      <c r="B921" s="109" t="str">
        <f>'[5]存货（  ）抽查盘点表'!B962</f>
        <v>13211229</v>
      </c>
      <c r="C921" s="108" t="str">
        <f>'[5]存货（  ）抽查盘点表'!D962</f>
        <v>万向转换头</v>
      </c>
      <c r="D921" s="110"/>
      <c r="E921" s="108"/>
      <c r="F921" s="108" t="str">
        <f>'[5]存货（  ）抽查盘点表'!G962</f>
        <v>个</v>
      </c>
      <c r="G921" s="111">
        <f>'[5]存货（  ）抽查盘点表'!I962</f>
        <v>6</v>
      </c>
      <c r="H921" s="111">
        <f t="shared" si="60"/>
        <v>32.7416666666667</v>
      </c>
      <c r="I921" s="111">
        <f>'[5]存货（  ）抽查盘点表'!J962</f>
        <v>196.45</v>
      </c>
      <c r="J921" s="115">
        <f>'[5]存货（  ）抽查盘点表'!O962</f>
        <v>4</v>
      </c>
      <c r="K921" s="111">
        <f t="shared" si="61"/>
        <v>16.3708335</v>
      </c>
      <c r="L921" s="115">
        <f>'[5]存货（  ）抽查盘点表'!Z962</f>
        <v>65.483334</v>
      </c>
      <c r="M921" s="116">
        <f t="shared" si="62"/>
        <v>-130.966666</v>
      </c>
      <c r="N921" s="117">
        <f t="shared" si="63"/>
        <v>-0.666666663273097</v>
      </c>
      <c r="O921" s="118"/>
    </row>
    <row r="922" s="105" customFormat="1" ht="16.5" customHeight="1" spans="1:15">
      <c r="A922" s="108">
        <f>'[5]存货（  ）抽查盘点表'!A963</f>
        <v>958</v>
      </c>
      <c r="B922" s="109" t="str">
        <f>'[5]存货（  ）抽查盘点表'!B963</f>
        <v>13250068</v>
      </c>
      <c r="C922" s="108" t="str">
        <f>'[5]存货（  ）抽查盘点表'!D963</f>
        <v>手拉葫芦</v>
      </c>
      <c r="D922" s="110" t="str">
        <f>'[5]存货（  ）抽查盘点表'!E963</f>
        <v>1T*3M</v>
      </c>
      <c r="E922" s="108"/>
      <c r="F922" s="108" t="str">
        <f>'[5]存货（  ）抽查盘点表'!G963</f>
        <v>台</v>
      </c>
      <c r="G922" s="111">
        <f>'[5]存货（  ）抽查盘点表'!I963</f>
        <v>3</v>
      </c>
      <c r="H922" s="111">
        <f t="shared" si="60"/>
        <v>205.306666666667</v>
      </c>
      <c r="I922" s="111">
        <f>'[5]存货（  ）抽查盘点表'!J963</f>
        <v>615.92</v>
      </c>
      <c r="J922" s="115">
        <f>'[5]存货（  ）抽查盘点表'!O963</f>
        <v>3</v>
      </c>
      <c r="K922" s="111">
        <f t="shared" si="61"/>
        <v>102.6533335</v>
      </c>
      <c r="L922" s="115">
        <f>'[5]存货（  ）抽查盘点表'!Z963</f>
        <v>307.9600005</v>
      </c>
      <c r="M922" s="116">
        <f t="shared" si="62"/>
        <v>-307.9599995</v>
      </c>
      <c r="N922" s="117">
        <f t="shared" si="63"/>
        <v>-0.499999999188206</v>
      </c>
      <c r="O922" s="118"/>
    </row>
    <row r="923" s="105" customFormat="1" ht="16.5" customHeight="1" spans="1:15">
      <c r="A923" s="108">
        <f>'[5]存货（  ）抽查盘点表'!A964</f>
        <v>959</v>
      </c>
      <c r="B923" s="109" t="str">
        <f>'[5]存货（  ）抽查盘点表'!B964</f>
        <v>1501010007</v>
      </c>
      <c r="C923" s="108" t="str">
        <f>'[5]存货（  ）抽查盘点表'!D964</f>
        <v>粉笔</v>
      </c>
      <c r="D923" s="110"/>
      <c r="E923" s="108"/>
      <c r="F923" s="108" t="str">
        <f>'[5]存货（  ）抽查盘点表'!G964</f>
        <v>盒</v>
      </c>
      <c r="G923" s="111">
        <f>'[5]存货（  ）抽查盘点表'!I964</f>
        <v>12</v>
      </c>
      <c r="H923" s="111">
        <f t="shared" si="60"/>
        <v>1.59083333333333</v>
      </c>
      <c r="I923" s="111">
        <f>'[5]存货（  ）抽查盘点表'!J964</f>
        <v>19.09</v>
      </c>
      <c r="J923" s="115">
        <f>'[5]存货（  ）抽查盘点表'!O964</f>
        <v>12</v>
      </c>
      <c r="K923" s="111">
        <f t="shared" si="61"/>
        <v>0.1590833</v>
      </c>
      <c r="L923" s="115">
        <f>'[5]存货（  ）抽查盘点表'!Z964</f>
        <v>1.9089996</v>
      </c>
      <c r="M923" s="116">
        <f t="shared" si="62"/>
        <v>-17.1810004</v>
      </c>
      <c r="N923" s="117">
        <f t="shared" si="63"/>
        <v>-0.900000020953379</v>
      </c>
      <c r="O923" s="118"/>
    </row>
    <row r="924" s="105" customFormat="1" ht="16.5" customHeight="1" spans="1:15">
      <c r="A924" s="108">
        <f>'[5]存货（  ）抽查盘点表'!A965</f>
        <v>960</v>
      </c>
      <c r="B924" s="109" t="str">
        <f>'[5]存货（  ）抽查盘点表'!B965</f>
        <v>1501010008</v>
      </c>
      <c r="C924" s="108" t="str">
        <f>'[5]存货（  ）抽查盘点表'!D965</f>
        <v>石笔</v>
      </c>
      <c r="D924" s="110"/>
      <c r="E924" s="108"/>
      <c r="F924" s="108" t="str">
        <f>'[5]存货（  ）抽查盘点表'!G965</f>
        <v>盒</v>
      </c>
      <c r="G924" s="111">
        <f>'[5]存货（  ）抽查盘点表'!I965</f>
        <v>0</v>
      </c>
      <c r="H924" s="111">
        <f t="shared" si="60"/>
        <v>0</v>
      </c>
      <c r="I924" s="111">
        <f>'[5]存货（  ）抽查盘点表'!J965</f>
        <v>8.24</v>
      </c>
      <c r="J924" s="115">
        <f>'[5]存货（  ）抽查盘点表'!O965</f>
        <v>0</v>
      </c>
      <c r="K924" s="111">
        <f t="shared" si="61"/>
        <v>0</v>
      </c>
      <c r="L924" s="115">
        <f>'[5]存货（  ）抽查盘点表'!Z965</f>
        <v>0</v>
      </c>
      <c r="M924" s="116">
        <f t="shared" si="62"/>
        <v>-8.24</v>
      </c>
      <c r="N924" s="117">
        <f t="shared" si="63"/>
        <v>-1</v>
      </c>
      <c r="O924" s="118"/>
    </row>
    <row r="925" s="105" customFormat="1" ht="16.5" customHeight="1" spans="1:15">
      <c r="A925" s="108">
        <f>'[5]存货（  ）抽查盘点表'!A966</f>
        <v>961</v>
      </c>
      <c r="B925" s="109" t="str">
        <f>'[5]存货（  ）抽查盘点表'!B966</f>
        <v>1501010023</v>
      </c>
      <c r="C925" s="108" t="str">
        <f>'[5]存货（  ）抽查盘点表'!D966</f>
        <v>尼龙画笔</v>
      </c>
      <c r="D925" s="110"/>
      <c r="E925" s="108"/>
      <c r="F925" s="108" t="str">
        <f>'[5]存货（  ）抽查盘点表'!G966</f>
        <v>个</v>
      </c>
      <c r="G925" s="111">
        <f>'[5]存货（  ）抽查盘点表'!I966</f>
        <v>13</v>
      </c>
      <c r="H925" s="111">
        <f t="shared" ref="H925:H988" si="64">IF(G925=0,0,I925/G925)</f>
        <v>2.25538461538462</v>
      </c>
      <c r="I925" s="111">
        <f>'[5]存货（  ）抽查盘点表'!J966</f>
        <v>29.32</v>
      </c>
      <c r="J925" s="115">
        <f>'[5]存货（  ）抽查盘点表'!O966</f>
        <v>11</v>
      </c>
      <c r="K925" s="111">
        <f t="shared" ref="K925:K988" si="65">IF(J925=0,0,L925/J925)</f>
        <v>0.2255385</v>
      </c>
      <c r="L925" s="115">
        <f>'[5]存货（  ）抽查盘点表'!Z966</f>
        <v>2.4809235</v>
      </c>
      <c r="M925" s="116">
        <f t="shared" ref="M925:M988" si="66">IF(L925="","",L925-I925)</f>
        <v>-26.8390765</v>
      </c>
      <c r="N925" s="117">
        <f t="shared" ref="N925:N988" si="67">IF(ISERR(M925/I925),"",M925/I925)</f>
        <v>-0.91538460095498</v>
      </c>
      <c r="O925" s="118"/>
    </row>
    <row r="926" s="105" customFormat="1" ht="16.5" customHeight="1" spans="1:15">
      <c r="A926" s="108">
        <f>'[5]存货（  ）抽查盘点表'!A967</f>
        <v>962</v>
      </c>
      <c r="B926" s="109" t="str">
        <f>'[5]存货（  ）抽查盘点表'!B967</f>
        <v>1501020002</v>
      </c>
      <c r="C926" s="108" t="str">
        <f>'[5]存货（  ）抽查盘点表'!D967</f>
        <v>墨汁</v>
      </c>
      <c r="D926" s="110"/>
      <c r="E926" s="108"/>
      <c r="F926" s="108" t="str">
        <f>'[5]存货（  ）抽查盘点表'!G967</f>
        <v>瓶</v>
      </c>
      <c r="G926" s="111">
        <f>'[5]存货（  ）抽查盘点表'!I967</f>
        <v>0</v>
      </c>
      <c r="H926" s="111">
        <f t="shared" si="64"/>
        <v>0</v>
      </c>
      <c r="I926" s="111">
        <f>'[5]存货（  ）抽查盘点表'!J967</f>
        <v>0.11</v>
      </c>
      <c r="J926" s="115">
        <f>'[5]存货（  ）抽查盘点表'!O967</f>
        <v>0</v>
      </c>
      <c r="K926" s="111">
        <f t="shared" si="65"/>
        <v>0</v>
      </c>
      <c r="L926" s="115">
        <f>'[5]存货（  ）抽查盘点表'!Z967</f>
        <v>0</v>
      </c>
      <c r="M926" s="116">
        <f t="shared" si="66"/>
        <v>-0.11</v>
      </c>
      <c r="N926" s="117">
        <f t="shared" si="67"/>
        <v>-1</v>
      </c>
      <c r="O926" s="118"/>
    </row>
    <row r="927" s="105" customFormat="1" ht="16.5" customHeight="1" spans="1:15">
      <c r="A927" s="108">
        <f>'[5]存货（  ）抽查盘点表'!A968</f>
        <v>963</v>
      </c>
      <c r="B927" s="109" t="str">
        <f>'[5]存货（  ）抽查盘点表'!B968</f>
        <v>1501020008</v>
      </c>
      <c r="C927" s="108" t="str">
        <f>'[5]存货（  ）抽查盘点表'!D968</f>
        <v>换气扇</v>
      </c>
      <c r="D927" s="110" t="str">
        <f>'[5]存货（  ）抽查盘点表'!E968</f>
        <v>澳标</v>
      </c>
      <c r="E927" s="108"/>
      <c r="F927" s="108" t="str">
        <f>'[5]存货（  ）抽查盘点表'!G968</f>
        <v>个</v>
      </c>
      <c r="G927" s="111">
        <f>'[5]存货（  ）抽查盘点表'!I968</f>
        <v>39</v>
      </c>
      <c r="H927" s="111">
        <f t="shared" si="64"/>
        <v>207.793333333333</v>
      </c>
      <c r="I927" s="111">
        <f>'[5]存货（  ）抽查盘点表'!J968</f>
        <v>8103.94</v>
      </c>
      <c r="J927" s="115">
        <f>'[5]存货（  ）抽查盘点表'!O968</f>
        <v>38</v>
      </c>
      <c r="K927" s="111">
        <f t="shared" si="65"/>
        <v>20.7793333</v>
      </c>
      <c r="L927" s="115">
        <f>'[5]存货（  ）抽查盘点表'!Z968</f>
        <v>789.6146654</v>
      </c>
      <c r="M927" s="116">
        <f t="shared" si="66"/>
        <v>-7314.3253346</v>
      </c>
      <c r="N927" s="117">
        <f t="shared" si="67"/>
        <v>-0.902564102720405</v>
      </c>
      <c r="O927" s="118"/>
    </row>
    <row r="928" s="105" customFormat="1" ht="16.5" customHeight="1" spans="1:15">
      <c r="A928" s="108">
        <f>'[5]存货（  ）抽查盘点表'!A969</f>
        <v>964</v>
      </c>
      <c r="B928" s="109" t="str">
        <f>'[5]存货（  ）抽查盘点表'!B969</f>
        <v>1501040003</v>
      </c>
      <c r="C928" s="108" t="str">
        <f>'[5]存货（  ）抽查盘点表'!D969</f>
        <v>双面胶</v>
      </c>
      <c r="D928" s="110"/>
      <c r="E928" s="108"/>
      <c r="F928" s="108" t="str">
        <f>'[5]存货（  ）抽查盘点表'!G969</f>
        <v>盘</v>
      </c>
      <c r="G928" s="111">
        <f>'[5]存货（  ）抽查盘点表'!I969</f>
        <v>78</v>
      </c>
      <c r="H928" s="111">
        <f t="shared" si="64"/>
        <v>6.29807692307692</v>
      </c>
      <c r="I928" s="111">
        <f>'[5]存货（  ）抽查盘点表'!J969</f>
        <v>491.25</v>
      </c>
      <c r="J928" s="115">
        <f>'[5]存货（  ）抽查盘点表'!O969</f>
        <v>78</v>
      </c>
      <c r="K928" s="111">
        <f t="shared" si="65"/>
        <v>0.6298077</v>
      </c>
      <c r="L928" s="115">
        <f>'[5]存货（  ）抽查盘点表'!Z969</f>
        <v>49.1250006</v>
      </c>
      <c r="M928" s="116">
        <f t="shared" si="66"/>
        <v>-442.1249994</v>
      </c>
      <c r="N928" s="117">
        <f t="shared" si="67"/>
        <v>-0.899999998778626</v>
      </c>
      <c r="O928" s="118"/>
    </row>
    <row r="929" s="105" customFormat="1" ht="16.5" customHeight="1" spans="1:15">
      <c r="A929" s="108">
        <f>'[5]存货（  ）抽查盘点表'!A970</f>
        <v>965</v>
      </c>
      <c r="B929" s="109" t="str">
        <f>'[5]存货（  ）抽查盘点表'!B970</f>
        <v>1501040004</v>
      </c>
      <c r="C929" s="108" t="str">
        <f>'[5]存货（  ）抽查盘点表'!D970</f>
        <v>丁基胶带</v>
      </c>
      <c r="D929" s="110"/>
      <c r="E929" s="108"/>
      <c r="F929" s="108" t="str">
        <f>'[5]存货（  ）抽查盘点表'!G970</f>
        <v>米</v>
      </c>
      <c r="G929" s="111">
        <f>'[5]存货（  ）抽查盘点表'!I970</f>
        <v>20</v>
      </c>
      <c r="H929" s="111">
        <f t="shared" si="64"/>
        <v>14.4725</v>
      </c>
      <c r="I929" s="111">
        <f>'[5]存货（  ）抽查盘点表'!J970</f>
        <v>289.45</v>
      </c>
      <c r="J929" s="115">
        <f>'[5]存货（  ）抽查盘点表'!O970</f>
        <v>0</v>
      </c>
      <c r="K929" s="111">
        <f t="shared" si="65"/>
        <v>0</v>
      </c>
      <c r="L929" s="115">
        <f>'[5]存货（  ）抽查盘点表'!Z970</f>
        <v>0</v>
      </c>
      <c r="M929" s="116">
        <f t="shared" si="66"/>
        <v>-289.45</v>
      </c>
      <c r="N929" s="117">
        <f t="shared" si="67"/>
        <v>-1</v>
      </c>
      <c r="O929" s="118"/>
    </row>
    <row r="930" s="105" customFormat="1" ht="16.5" customHeight="1" spans="1:15">
      <c r="A930" s="108">
        <f>'[5]存货（  ）抽查盘点表'!A971</f>
        <v>966</v>
      </c>
      <c r="B930" s="109" t="str">
        <f>'[5]存货（  ）抽查盘点表'!B971</f>
        <v>1501050185</v>
      </c>
      <c r="C930" s="108" t="str">
        <f>'[5]存货（  ）抽查盘点表'!D971</f>
        <v>地毯</v>
      </c>
      <c r="D930" s="110"/>
      <c r="E930" s="108"/>
      <c r="F930" s="108" t="str">
        <f>'[5]存货（  ）抽查盘点表'!G971</f>
        <v>平方米</v>
      </c>
      <c r="G930" s="111">
        <f>'[5]存货（  ）抽查盘点表'!I971</f>
        <v>32</v>
      </c>
      <c r="H930" s="111">
        <f t="shared" si="64"/>
        <v>40.455625</v>
      </c>
      <c r="I930" s="111">
        <f>'[5]存货（  ）抽查盘点表'!J971</f>
        <v>1294.58</v>
      </c>
      <c r="J930" s="115">
        <f>'[5]存货（  ）抽查盘点表'!O971</f>
        <v>32</v>
      </c>
      <c r="K930" s="111">
        <f t="shared" si="65"/>
        <v>4.0455625</v>
      </c>
      <c r="L930" s="115">
        <f>'[5]存货（  ）抽查盘点表'!Z971</f>
        <v>129.458</v>
      </c>
      <c r="M930" s="116">
        <f t="shared" si="66"/>
        <v>-1165.122</v>
      </c>
      <c r="N930" s="117">
        <f t="shared" si="67"/>
        <v>-0.9</v>
      </c>
      <c r="O930" s="118"/>
    </row>
    <row r="931" s="105" customFormat="1" ht="16.5" customHeight="1" spans="1:15">
      <c r="A931" s="108">
        <f>'[5]存货（  ）抽查盘点表'!A972</f>
        <v>967</v>
      </c>
      <c r="B931" s="109" t="str">
        <f>'[5]存货（  ）抽查盘点表'!B972</f>
        <v>1502010005</v>
      </c>
      <c r="C931" s="108" t="str">
        <f>'[5]存货（  ）抽查盘点表'!D972</f>
        <v>破布</v>
      </c>
      <c r="D931" s="110"/>
      <c r="E931" s="108"/>
      <c r="F931" s="108" t="str">
        <f>'[5]存货（  ）抽查盘点表'!G972</f>
        <v>公斤（千克）</v>
      </c>
      <c r="G931" s="111">
        <f>'[5]存货（  ）抽查盘点表'!I972</f>
        <v>0</v>
      </c>
      <c r="H931" s="111">
        <f t="shared" si="64"/>
        <v>0</v>
      </c>
      <c r="I931" s="111">
        <f>'[5]存货（  ）抽查盘点表'!J972</f>
        <v>11.49</v>
      </c>
      <c r="J931" s="115">
        <f>'[5]存货（  ）抽查盘点表'!O972</f>
        <v>0</v>
      </c>
      <c r="K931" s="111">
        <f t="shared" si="65"/>
        <v>0</v>
      </c>
      <c r="L931" s="115">
        <f>'[5]存货（  ）抽查盘点表'!Z972</f>
        <v>0</v>
      </c>
      <c r="M931" s="116">
        <f t="shared" si="66"/>
        <v>-11.49</v>
      </c>
      <c r="N931" s="117">
        <f t="shared" si="67"/>
        <v>-1</v>
      </c>
      <c r="O931" s="118"/>
    </row>
    <row r="932" s="105" customFormat="1" ht="16.5" customHeight="1" spans="1:15">
      <c r="A932" s="108">
        <f>'[5]存货（  ）抽查盘点表'!A973</f>
        <v>968</v>
      </c>
      <c r="B932" s="109" t="str">
        <f>'[5]存货（  ）抽查盘点表'!B973</f>
        <v>1502010008</v>
      </c>
      <c r="C932" s="108" t="str">
        <f>'[5]存货（  ）抽查盘点表'!D973</f>
        <v>毛巾</v>
      </c>
      <c r="D932" s="110"/>
      <c r="E932" s="108"/>
      <c r="F932" s="108" t="str">
        <f>'[5]存货（  ）抽查盘点表'!G973</f>
        <v>条</v>
      </c>
      <c r="G932" s="111">
        <f>'[5]存货（  ）抽查盘点表'!I973</f>
        <v>34</v>
      </c>
      <c r="H932" s="111">
        <f t="shared" si="64"/>
        <v>9.98205882352941</v>
      </c>
      <c r="I932" s="111">
        <f>'[5]存货（  ）抽查盘点表'!J973</f>
        <v>339.39</v>
      </c>
      <c r="J932" s="115">
        <f>'[5]存货（  ）抽查盘点表'!O973</f>
        <v>0</v>
      </c>
      <c r="K932" s="111">
        <f t="shared" si="65"/>
        <v>0</v>
      </c>
      <c r="L932" s="115">
        <f>'[5]存货（  ）抽查盘点表'!Z973</f>
        <v>0</v>
      </c>
      <c r="M932" s="116">
        <f t="shared" si="66"/>
        <v>-339.39</v>
      </c>
      <c r="N932" s="117">
        <f t="shared" si="67"/>
        <v>-1</v>
      </c>
      <c r="O932" s="118"/>
    </row>
    <row r="933" s="105" customFormat="1" ht="16.5" customHeight="1" spans="1:15">
      <c r="A933" s="108">
        <f>'[5]存货（  ）抽查盘点表'!A974</f>
        <v>969</v>
      </c>
      <c r="B933" s="109" t="str">
        <f>'[5]存货（  ）抽查盘点表'!B974</f>
        <v>1502010011</v>
      </c>
      <c r="C933" s="108" t="str">
        <f>'[5]存货（  ）抽查盘点表'!D974</f>
        <v>小扫帚</v>
      </c>
      <c r="D933" s="110"/>
      <c r="E933" s="108"/>
      <c r="F933" s="108" t="str">
        <f>'[5]存货（  ）抽查盘点表'!G974</f>
        <v>把</v>
      </c>
      <c r="G933" s="111">
        <f>'[5]存货（  ）抽查盘点表'!I974</f>
        <v>0</v>
      </c>
      <c r="H933" s="111">
        <f t="shared" si="64"/>
        <v>0</v>
      </c>
      <c r="I933" s="111">
        <f>'[5]存货（  ）抽查盘点表'!J974</f>
        <v>0.55</v>
      </c>
      <c r="J933" s="115">
        <f>'[5]存货（  ）抽查盘点表'!O974</f>
        <v>0</v>
      </c>
      <c r="K933" s="111">
        <f t="shared" si="65"/>
        <v>0</v>
      </c>
      <c r="L933" s="115">
        <f>'[5]存货（  ）抽查盘点表'!Z974</f>
        <v>0</v>
      </c>
      <c r="M933" s="116">
        <f t="shared" si="66"/>
        <v>-0.55</v>
      </c>
      <c r="N933" s="117">
        <f t="shared" si="67"/>
        <v>-1</v>
      </c>
      <c r="O933" s="118"/>
    </row>
    <row r="934" s="105" customFormat="1" ht="16.5" customHeight="1" spans="1:15">
      <c r="A934" s="108">
        <f>'[5]存货（  ）抽查盘点表'!A975</f>
        <v>970</v>
      </c>
      <c r="B934" s="109" t="str">
        <f>'[5]存货（  ）抽查盘点表'!B975</f>
        <v>1502020018</v>
      </c>
      <c r="C934" s="108" t="str">
        <f>'[5]存货（  ）抽查盘点表'!D975</f>
        <v>篷布</v>
      </c>
      <c r="D934" s="110"/>
      <c r="E934" s="108"/>
      <c r="F934" s="108" t="str">
        <f>'[5]存货（  ）抽查盘点表'!G975</f>
        <v>块</v>
      </c>
      <c r="G934" s="111">
        <f>'[5]存货（  ）抽查盘点表'!I975</f>
        <v>18</v>
      </c>
      <c r="H934" s="111">
        <f t="shared" si="64"/>
        <v>2249.95333333333</v>
      </c>
      <c r="I934" s="111">
        <f>'[5]存货（  ）抽查盘点表'!J975</f>
        <v>40499.16</v>
      </c>
      <c r="J934" s="115">
        <f>'[5]存货（  ）抽查盘点表'!O975</f>
        <v>16</v>
      </c>
      <c r="K934" s="111">
        <f t="shared" si="65"/>
        <v>224.9953333</v>
      </c>
      <c r="L934" s="115">
        <f>'[5]存货（  ）抽查盘点表'!Z975</f>
        <v>3599.9253328</v>
      </c>
      <c r="M934" s="116">
        <f t="shared" si="66"/>
        <v>-36899.2346672</v>
      </c>
      <c r="N934" s="117">
        <f t="shared" si="67"/>
        <v>-0.91111111112428</v>
      </c>
      <c r="O934" s="118"/>
    </row>
    <row r="935" s="105" customFormat="1" ht="16.5" customHeight="1" spans="1:15">
      <c r="A935" s="108">
        <f>'[5]存货（  ）抽查盘点表'!A976</f>
        <v>971</v>
      </c>
      <c r="B935" s="109" t="str">
        <f>'[5]存货（  ）抽查盘点表'!B976</f>
        <v>1502030016</v>
      </c>
      <c r="C935" s="108" t="str">
        <f>'[5]存货（  ）抽查盘点表'!D976</f>
        <v>砂布</v>
      </c>
      <c r="D935" s="110" t="str">
        <f>'[5]存货（  ）抽查盘点表'!E976</f>
        <v>80#</v>
      </c>
      <c r="E935" s="108"/>
      <c r="F935" s="108" t="str">
        <f>'[5]存货（  ）抽查盘点表'!G976</f>
        <v>张</v>
      </c>
      <c r="G935" s="111">
        <f>'[5]存货（  ）抽查盘点表'!I976</f>
        <v>114</v>
      </c>
      <c r="H935" s="111">
        <f t="shared" si="64"/>
        <v>1.2930701754386</v>
      </c>
      <c r="I935" s="111">
        <f>'[5]存货（  ）抽查盘点表'!J976</f>
        <v>147.41</v>
      </c>
      <c r="J935" s="115">
        <f>'[5]存货（  ）抽查盘点表'!O976</f>
        <v>114</v>
      </c>
      <c r="K935" s="111">
        <f t="shared" si="65"/>
        <v>0.129307</v>
      </c>
      <c r="L935" s="115">
        <f>'[5]存货（  ）抽查盘点表'!Z976</f>
        <v>14.740998</v>
      </c>
      <c r="M935" s="116">
        <f t="shared" si="66"/>
        <v>-132.669002</v>
      </c>
      <c r="N935" s="117">
        <f t="shared" si="67"/>
        <v>-0.900000013567601</v>
      </c>
      <c r="O935" s="118"/>
    </row>
    <row r="936" s="105" customFormat="1" ht="16.5" customHeight="1" spans="1:15">
      <c r="A936" s="108">
        <f>'[5]存货（  ）抽查盘点表'!A977</f>
        <v>972</v>
      </c>
      <c r="B936" s="109" t="str">
        <f>'[5]存货（  ）抽查盘点表'!B977</f>
        <v>1502030028</v>
      </c>
      <c r="C936" s="108" t="str">
        <f>'[5]存货（  ）抽查盘点表'!D977</f>
        <v>砂布</v>
      </c>
      <c r="D936" s="110" t="str">
        <f>'[5]存货（  ）抽查盘点表'!E977</f>
        <v>240#</v>
      </c>
      <c r="E936" s="108"/>
      <c r="F936" s="108" t="str">
        <f>'[5]存货（  ）抽查盘点表'!G977</f>
        <v>件</v>
      </c>
      <c r="G936" s="111">
        <f>'[5]存货（  ）抽查盘点表'!I977</f>
        <v>91</v>
      </c>
      <c r="H936" s="111">
        <f t="shared" si="64"/>
        <v>1.29296703296703</v>
      </c>
      <c r="I936" s="111">
        <f>'[5]存货（  ）抽查盘点表'!J977</f>
        <v>117.66</v>
      </c>
      <c r="J936" s="115">
        <f>'[5]存货（  ）抽查盘点表'!O977</f>
        <v>10</v>
      </c>
      <c r="K936" s="111">
        <f t="shared" si="65"/>
        <v>0.1292967</v>
      </c>
      <c r="L936" s="115">
        <f>'[5]存货（  ）抽查盘点表'!Z977</f>
        <v>1.292967</v>
      </c>
      <c r="M936" s="116">
        <f t="shared" si="66"/>
        <v>-116.367033</v>
      </c>
      <c r="N936" s="117">
        <f t="shared" si="67"/>
        <v>-0.989010989291178</v>
      </c>
      <c r="O936" s="118"/>
    </row>
    <row r="937" s="105" customFormat="1" ht="16.5" customHeight="1" spans="1:15">
      <c r="A937" s="108">
        <f>'[5]存货（  ）抽查盘点表'!A978</f>
        <v>973</v>
      </c>
      <c r="B937" s="109" t="str">
        <f>'[5]存货（  ）抽查盘点表'!B978</f>
        <v>1502040048</v>
      </c>
      <c r="C937" s="108" t="str">
        <f>'[5]存货（  ）抽查盘点表'!D978</f>
        <v>橡胶板</v>
      </c>
      <c r="D937" s="110"/>
      <c r="E937" s="108"/>
      <c r="F937" s="108" t="str">
        <f>'[5]存货（  ）抽查盘点表'!G978</f>
        <v>公斤（千克）</v>
      </c>
      <c r="G937" s="111">
        <f>'[5]存货（  ）抽查盘点表'!I978</f>
        <v>142</v>
      </c>
      <c r="H937" s="111">
        <f t="shared" si="64"/>
        <v>5.9493661971831</v>
      </c>
      <c r="I937" s="111">
        <f>'[5]存货（  ）抽查盘点表'!J978</f>
        <v>844.81</v>
      </c>
      <c r="J937" s="115">
        <f>'[5]存货（  ）抽查盘点表'!O978</f>
        <v>142</v>
      </c>
      <c r="K937" s="111">
        <f t="shared" si="65"/>
        <v>0.5949366</v>
      </c>
      <c r="L937" s="115">
        <f>'[5]存货（  ）抽查盘点表'!Z978</f>
        <v>84.4809972</v>
      </c>
      <c r="M937" s="116">
        <f t="shared" si="66"/>
        <v>-760.3290028</v>
      </c>
      <c r="N937" s="117">
        <f t="shared" si="67"/>
        <v>-0.900000003314355</v>
      </c>
      <c r="O937" s="118"/>
    </row>
    <row r="938" s="105" customFormat="1" ht="16.5" customHeight="1" spans="1:15">
      <c r="A938" s="108">
        <f>'[5]存货（  ）抽查盘点表'!A979</f>
        <v>974</v>
      </c>
      <c r="B938" s="109" t="str">
        <f>'[5]存货（  ）抽查盘点表'!B979</f>
        <v>15020400888</v>
      </c>
      <c r="C938" s="108" t="str">
        <f>'[5]存货（  ）抽查盘点表'!D979</f>
        <v>尼龙十字头</v>
      </c>
      <c r="D938" s="110" t="str">
        <f>'[5]存货（  ）抽查盘点表'!E979</f>
        <v>2.0</v>
      </c>
      <c r="E938" s="108"/>
      <c r="F938" s="108" t="str">
        <f>'[5]存货（  ）抽查盘点表'!G979</f>
        <v>袋</v>
      </c>
      <c r="G938" s="111">
        <f>'[5]存货（  ）抽查盘点表'!I979</f>
        <v>1</v>
      </c>
      <c r="H938" s="111">
        <f t="shared" si="64"/>
        <v>8.19</v>
      </c>
      <c r="I938" s="111">
        <f>'[5]存货（  ）抽查盘点表'!J979</f>
        <v>8.19</v>
      </c>
      <c r="J938" s="115">
        <f>'[5]存货（  ）抽查盘点表'!O979</f>
        <v>1</v>
      </c>
      <c r="K938" s="111">
        <f t="shared" si="65"/>
        <v>0.819</v>
      </c>
      <c r="L938" s="115">
        <f>'[5]存货（  ）抽查盘点表'!Z979</f>
        <v>0.819</v>
      </c>
      <c r="M938" s="116">
        <f t="shared" si="66"/>
        <v>-7.371</v>
      </c>
      <c r="N938" s="117">
        <f t="shared" si="67"/>
        <v>-0.9</v>
      </c>
      <c r="O938" s="118"/>
    </row>
    <row r="939" s="105" customFormat="1" ht="16.5" customHeight="1" spans="1:15">
      <c r="A939" s="108">
        <f>'[5]存货（  ）抽查盘点表'!A980</f>
        <v>975</v>
      </c>
      <c r="B939" s="109" t="str">
        <f>'[5]存货（  ）抽查盘点表'!B980</f>
        <v>1502040091</v>
      </c>
      <c r="C939" s="108" t="str">
        <f>'[5]存货（  ）抽查盘点表'!D980</f>
        <v>胶条</v>
      </c>
      <c r="D939" s="110"/>
      <c r="E939" s="108"/>
      <c r="F939" s="108" t="str">
        <f>'[5]存货（  ）抽查盘点表'!G980</f>
        <v>米</v>
      </c>
      <c r="G939" s="111">
        <f>'[5]存货（  ）抽查盘点表'!I980</f>
        <v>76</v>
      </c>
      <c r="H939" s="111">
        <f t="shared" si="64"/>
        <v>13.8742105263158</v>
      </c>
      <c r="I939" s="111">
        <f>'[5]存货（  ）抽查盘点表'!J980</f>
        <v>1054.44</v>
      </c>
      <c r="J939" s="115">
        <f>'[5]存货（  ）抽查盘点表'!O980</f>
        <v>76</v>
      </c>
      <c r="K939" s="111">
        <f t="shared" si="65"/>
        <v>1.3874211</v>
      </c>
      <c r="L939" s="115">
        <f>'[5]存货（  ）抽查盘点表'!Z980</f>
        <v>105.4440036</v>
      </c>
      <c r="M939" s="116">
        <f t="shared" si="66"/>
        <v>-948.9959964</v>
      </c>
      <c r="N939" s="117">
        <f t="shared" si="67"/>
        <v>-0.899999996585865</v>
      </c>
      <c r="O939" s="118"/>
    </row>
    <row r="940" s="105" customFormat="1" ht="16.5" customHeight="1" spans="1:15">
      <c r="A940" s="108">
        <f>'[5]存货（  ）抽查盘点表'!A981</f>
        <v>976</v>
      </c>
      <c r="B940" s="109" t="str">
        <f>'[5]存货（  ）抽查盘点表'!B981</f>
        <v>1502040106</v>
      </c>
      <c r="C940" s="108" t="str">
        <f>'[5]存货（  ）抽查盘点表'!D981</f>
        <v>橡塑保温管</v>
      </c>
      <c r="D940" s="110" t="str">
        <f>'[5]存货（  ）抽查盘点表'!E981</f>
        <v>ø16mm</v>
      </c>
      <c r="E940" s="108"/>
      <c r="F940" s="108" t="str">
        <f>'[5]存货（  ）抽查盘点表'!G981</f>
        <v>米</v>
      </c>
      <c r="G940" s="111">
        <f>'[5]存货（  ）抽查盘点表'!I981</f>
        <v>13</v>
      </c>
      <c r="H940" s="111">
        <f t="shared" si="64"/>
        <v>4.67846153846154</v>
      </c>
      <c r="I940" s="111">
        <f>'[5]存货（  ）抽查盘点表'!J981</f>
        <v>60.82</v>
      </c>
      <c r="J940" s="115">
        <f>'[5]存货（  ）抽查盘点表'!O981</f>
        <v>13</v>
      </c>
      <c r="K940" s="111">
        <f t="shared" si="65"/>
        <v>0.4678462</v>
      </c>
      <c r="L940" s="115">
        <f>'[5]存货（  ）抽查盘点表'!Z981</f>
        <v>6.0820006</v>
      </c>
      <c r="M940" s="116">
        <f t="shared" si="66"/>
        <v>-54.7379994</v>
      </c>
      <c r="N940" s="117">
        <f t="shared" si="67"/>
        <v>-0.899999990134824</v>
      </c>
      <c r="O940" s="118"/>
    </row>
    <row r="941" s="105" customFormat="1" ht="16.5" customHeight="1" spans="1:15">
      <c r="A941" s="108">
        <f>'[5]存货（  ）抽查盘点表'!A982</f>
        <v>977</v>
      </c>
      <c r="B941" s="109" t="str">
        <f>'[5]存货（  ）抽查盘点表'!B982</f>
        <v>1502040137</v>
      </c>
      <c r="C941" s="108" t="str">
        <f>'[5]存货（  ）抽查盘点表'!D982</f>
        <v>熟胶皮</v>
      </c>
      <c r="D941" s="110" t="str">
        <f>'[5]存货（  ）抽查盘点表'!E982</f>
        <v>1mm</v>
      </c>
      <c r="E941" s="108"/>
      <c r="F941" s="108" t="str">
        <f>'[5]存货（  ）抽查盘点表'!G982</f>
        <v>卷</v>
      </c>
      <c r="G941" s="111">
        <f>'[5]存货（  ）抽查盘点表'!I982</f>
        <v>0.9</v>
      </c>
      <c r="H941" s="111">
        <f t="shared" si="64"/>
        <v>780</v>
      </c>
      <c r="I941" s="111">
        <f>'[5]存货（  ）抽查盘点表'!J982</f>
        <v>702</v>
      </c>
      <c r="J941" s="115">
        <f>'[5]存货（  ）抽查盘点表'!O982</f>
        <v>0.9</v>
      </c>
      <c r="K941" s="111">
        <f t="shared" si="65"/>
        <v>78</v>
      </c>
      <c r="L941" s="115">
        <f>'[5]存货（  ）抽查盘点表'!Z982</f>
        <v>70.2</v>
      </c>
      <c r="M941" s="116">
        <f t="shared" si="66"/>
        <v>-631.8</v>
      </c>
      <c r="N941" s="117">
        <f t="shared" si="67"/>
        <v>-0.9</v>
      </c>
      <c r="O941" s="118"/>
    </row>
    <row r="942" s="105" customFormat="1" ht="16.5" customHeight="1" spans="1:15">
      <c r="A942" s="108">
        <f>'[5]存货（  ）抽查盘点表'!A983</f>
        <v>978</v>
      </c>
      <c r="B942" s="109" t="str">
        <f>'[5]存货（  ）抽查盘点表'!B983</f>
        <v>1502050003</v>
      </c>
      <c r="C942" s="108" t="str">
        <f>'[5]存货（  ）抽查盘点表'!D983</f>
        <v>大锤把</v>
      </c>
      <c r="D942" s="110"/>
      <c r="E942" s="108"/>
      <c r="F942" s="108" t="str">
        <f>'[5]存货（  ）抽查盘点表'!G983</f>
        <v>根</v>
      </c>
      <c r="G942" s="111">
        <f>'[5]存货（  ）抽查盘点表'!I983</f>
        <v>3</v>
      </c>
      <c r="H942" s="111">
        <f t="shared" si="64"/>
        <v>10.6033333333333</v>
      </c>
      <c r="I942" s="111">
        <f>'[5]存货（  ）抽查盘点表'!J983</f>
        <v>31.81</v>
      </c>
      <c r="J942" s="115">
        <f>'[5]存货（  ）抽查盘点表'!O983</f>
        <v>3</v>
      </c>
      <c r="K942" s="111">
        <f t="shared" si="65"/>
        <v>1.0603333</v>
      </c>
      <c r="L942" s="115">
        <f>'[5]存货（  ）抽查盘点表'!Z983</f>
        <v>3.1809999</v>
      </c>
      <c r="M942" s="116">
        <f t="shared" si="66"/>
        <v>-28.6290001</v>
      </c>
      <c r="N942" s="117">
        <f t="shared" si="67"/>
        <v>-0.900000003143666</v>
      </c>
      <c r="O942" s="118"/>
    </row>
    <row r="943" s="105" customFormat="1" ht="16.5" customHeight="1" spans="1:15">
      <c r="A943" s="108">
        <f>'[5]存货（  ）抽查盘点表'!A984</f>
        <v>979</v>
      </c>
      <c r="B943" s="109" t="str">
        <f>'[5]存货（  ）抽查盘点表'!B984</f>
        <v>1502050111</v>
      </c>
      <c r="C943" s="108" t="str">
        <f>'[5]存货（  ）抽查盘点表'!D984</f>
        <v>V型刀</v>
      </c>
      <c r="D943" s="110" t="str">
        <f>'[5]存货（  ）抽查盘点表'!E984</f>
        <v>1/4*3/8</v>
      </c>
      <c r="E943" s="108"/>
      <c r="F943" s="108" t="str">
        <f>'[5]存货（  ）抽查盘点表'!G984</f>
        <v>个</v>
      </c>
      <c r="G943" s="111">
        <f>'[5]存货（  ）抽查盘点表'!I984</f>
        <v>43</v>
      </c>
      <c r="H943" s="111">
        <f t="shared" si="64"/>
        <v>9.31046511627907</v>
      </c>
      <c r="I943" s="111">
        <f>'[5]存货（  ）抽查盘点表'!J984</f>
        <v>400.35</v>
      </c>
      <c r="J943" s="115">
        <f>'[5]存货（  ）抽查盘点表'!O984</f>
        <v>43</v>
      </c>
      <c r="K943" s="111">
        <f t="shared" si="65"/>
        <v>0.9310465</v>
      </c>
      <c r="L943" s="115">
        <f>'[5]存货（  ）抽查盘点表'!Z984</f>
        <v>40.0349995</v>
      </c>
      <c r="M943" s="116">
        <f t="shared" si="66"/>
        <v>-360.3150005</v>
      </c>
      <c r="N943" s="117">
        <f t="shared" si="67"/>
        <v>-0.900000001248907</v>
      </c>
      <c r="O943" s="118"/>
    </row>
    <row r="944" s="105" customFormat="1" ht="16.5" customHeight="1" spans="1:15">
      <c r="A944" s="108">
        <f>'[5]存货（  ）抽查盘点表'!A985</f>
        <v>980</v>
      </c>
      <c r="B944" s="109" t="str">
        <f>'[5]存货（  ）抽查盘点表'!B985</f>
        <v>1502050142</v>
      </c>
      <c r="C944" s="108" t="str">
        <f>'[5]存货（  ）抽查盘点表'!D985</f>
        <v>薄膜</v>
      </c>
      <c r="D944" s="110"/>
      <c r="E944" s="108"/>
      <c r="F944" s="108" t="str">
        <f>'[5]存货（  ）抽查盘点表'!G985</f>
        <v>捆</v>
      </c>
      <c r="G944" s="111">
        <f>'[5]存货（  ）抽查盘点表'!I985</f>
        <v>1</v>
      </c>
      <c r="H944" s="111">
        <f t="shared" si="64"/>
        <v>612.39</v>
      </c>
      <c r="I944" s="111">
        <f>'[5]存货（  ）抽查盘点表'!J985</f>
        <v>612.39</v>
      </c>
      <c r="J944" s="115">
        <f>'[5]存货（  ）抽查盘点表'!O985</f>
        <v>1</v>
      </c>
      <c r="K944" s="111">
        <f t="shared" si="65"/>
        <v>61.239</v>
      </c>
      <c r="L944" s="115">
        <f>'[5]存货（  ）抽查盘点表'!Z985</f>
        <v>61.239</v>
      </c>
      <c r="M944" s="116">
        <f t="shared" si="66"/>
        <v>-551.151</v>
      </c>
      <c r="N944" s="117">
        <f t="shared" si="67"/>
        <v>-0.9</v>
      </c>
      <c r="O944" s="118"/>
    </row>
    <row r="945" s="105" customFormat="1" ht="16.5" customHeight="1" spans="1:15">
      <c r="A945" s="108">
        <f>'[5]存货（  ）抽查盘点表'!A986</f>
        <v>981</v>
      </c>
      <c r="B945" s="109" t="str">
        <f>'[5]存货（  ）抽查盘点表'!B986</f>
        <v>1502050184</v>
      </c>
      <c r="C945" s="108" t="str">
        <f>'[5]存货（  ）抽查盘点表'!D986</f>
        <v>拉丝布</v>
      </c>
      <c r="D945" s="110"/>
      <c r="E945" s="108"/>
      <c r="F945" s="108" t="str">
        <f>'[5]存货（  ）抽查盘点表'!G986</f>
        <v>块</v>
      </c>
      <c r="G945" s="111">
        <f>'[5]存货（  ）抽查盘点表'!I986</f>
        <v>20</v>
      </c>
      <c r="H945" s="111">
        <f t="shared" si="64"/>
        <v>2.6545</v>
      </c>
      <c r="I945" s="111">
        <f>'[5]存货（  ）抽查盘点表'!J986</f>
        <v>53.09</v>
      </c>
      <c r="J945" s="115">
        <f>'[5]存货（  ）抽查盘点表'!O986</f>
        <v>20</v>
      </c>
      <c r="K945" s="111">
        <f t="shared" si="65"/>
        <v>0.26545</v>
      </c>
      <c r="L945" s="115">
        <f>'[5]存货（  ）抽查盘点表'!Z986</f>
        <v>5.309</v>
      </c>
      <c r="M945" s="116">
        <f t="shared" si="66"/>
        <v>-47.781</v>
      </c>
      <c r="N945" s="117">
        <f t="shared" si="67"/>
        <v>-0.9</v>
      </c>
      <c r="O945" s="118"/>
    </row>
    <row r="946" s="105" customFormat="1" ht="16.5" customHeight="1" spans="1:15">
      <c r="A946" s="108">
        <f>'[5]存货（  ）抽查盘点表'!A987</f>
        <v>982</v>
      </c>
      <c r="B946" s="109" t="str">
        <f>'[5]存货（  ）抽查盘点表'!B987</f>
        <v>1502070506</v>
      </c>
      <c r="C946" s="108" t="str">
        <f>'[5]存货（  ）抽查盘点表'!D987</f>
        <v>自封袋</v>
      </c>
      <c r="D946" s="110" t="str">
        <f>'[5]存货（  ）抽查盘点表'!E987</f>
        <v>100*150</v>
      </c>
      <c r="E946" s="108"/>
      <c r="F946" s="108" t="str">
        <f>'[5]存货（  ）抽查盘点表'!G987</f>
        <v>个</v>
      </c>
      <c r="G946" s="111">
        <f>'[5]存货（  ）抽查盘点表'!I987</f>
        <v>200</v>
      </c>
      <c r="H946" s="111">
        <f t="shared" si="64"/>
        <v>0.15045</v>
      </c>
      <c r="I946" s="111">
        <f>'[5]存货（  ）抽查盘点表'!J987</f>
        <v>30.09</v>
      </c>
      <c r="J946" s="115">
        <f>'[5]存货（  ）抽查盘点表'!O987</f>
        <v>170</v>
      </c>
      <c r="K946" s="111">
        <f t="shared" si="65"/>
        <v>0.015045</v>
      </c>
      <c r="L946" s="115">
        <f>'[5]存货（  ）抽查盘点表'!Z987</f>
        <v>2.55765</v>
      </c>
      <c r="M946" s="116">
        <f t="shared" si="66"/>
        <v>-27.53235</v>
      </c>
      <c r="N946" s="117">
        <f t="shared" si="67"/>
        <v>-0.915</v>
      </c>
      <c r="O946" s="118"/>
    </row>
    <row r="947" s="105" customFormat="1" ht="16.5" customHeight="1" spans="1:15">
      <c r="A947" s="108">
        <f>'[5]存货（  ）抽查盘点表'!A988</f>
        <v>983</v>
      </c>
      <c r="B947" s="109" t="str">
        <f>'[5]存货（  ）抽查盘点表'!B988</f>
        <v>1502070507</v>
      </c>
      <c r="C947" s="108" t="str">
        <f>'[5]存货（  ）抽查盘点表'!D988</f>
        <v>自封袋</v>
      </c>
      <c r="D947" s="110" t="str">
        <f>'[5]存货（  ）抽查盘点表'!E988</f>
        <v>240*340</v>
      </c>
      <c r="E947" s="108"/>
      <c r="F947" s="108" t="str">
        <f>'[5]存货（  ）抽查盘点表'!G988</f>
        <v>个</v>
      </c>
      <c r="G947" s="111">
        <f>'[5]存货（  ）抽查盘点表'!I988</f>
        <v>200</v>
      </c>
      <c r="H947" s="111">
        <f t="shared" si="64"/>
        <v>0.39825</v>
      </c>
      <c r="I947" s="111">
        <f>'[5]存货（  ）抽查盘点表'!J988</f>
        <v>79.65</v>
      </c>
      <c r="J947" s="115">
        <f>'[5]存货（  ）抽查盘点表'!O988</f>
        <v>180</v>
      </c>
      <c r="K947" s="111">
        <f t="shared" si="65"/>
        <v>0.039825</v>
      </c>
      <c r="L947" s="115">
        <f>'[5]存货（  ）抽查盘点表'!Z988</f>
        <v>7.1685</v>
      </c>
      <c r="M947" s="116">
        <f t="shared" si="66"/>
        <v>-72.4815</v>
      </c>
      <c r="N947" s="117">
        <f t="shared" si="67"/>
        <v>-0.91</v>
      </c>
      <c r="O947" s="118"/>
    </row>
    <row r="948" s="105" customFormat="1" ht="16.5" customHeight="1" spans="1:15">
      <c r="A948" s="108">
        <f>'[5]存货（  ）抽查盘点表'!A989</f>
        <v>984</v>
      </c>
      <c r="B948" s="109" t="str">
        <f>'[5]存货（  ）抽查盘点表'!B989</f>
        <v>1503050027</v>
      </c>
      <c r="C948" s="108" t="str">
        <f>'[5]存货（  ）抽查盘点表'!D989</f>
        <v>变压器</v>
      </c>
      <c r="D948" s="110"/>
      <c r="E948" s="108"/>
      <c r="F948" s="108" t="str">
        <f>'[5]存货（  ）抽查盘点表'!G989</f>
        <v>个</v>
      </c>
      <c r="G948" s="111">
        <f>'[5]存货（  ）抽查盘点表'!I989</f>
        <v>0</v>
      </c>
      <c r="H948" s="111">
        <f t="shared" si="64"/>
        <v>0</v>
      </c>
      <c r="I948" s="111">
        <f>'[5]存货（  ）抽查盘点表'!J989</f>
        <v>216.81</v>
      </c>
      <c r="J948" s="115">
        <f>'[5]存货（  ）抽查盘点表'!O989</f>
        <v>0</v>
      </c>
      <c r="K948" s="111">
        <f t="shared" si="65"/>
        <v>0</v>
      </c>
      <c r="L948" s="115">
        <f>'[5]存货（  ）抽查盘点表'!Z989</f>
        <v>0</v>
      </c>
      <c r="M948" s="116">
        <f t="shared" si="66"/>
        <v>-216.81</v>
      </c>
      <c r="N948" s="117">
        <f t="shared" si="67"/>
        <v>-1</v>
      </c>
      <c r="O948" s="118"/>
    </row>
    <row r="949" s="105" customFormat="1" ht="16.5" customHeight="1" spans="1:15">
      <c r="A949" s="108">
        <f>'[5]存货（  ）抽查盘点表'!A990</f>
        <v>985</v>
      </c>
      <c r="B949" s="109" t="str">
        <f>'[5]存货（  ）抽查盘点表'!B990</f>
        <v>1601010201</v>
      </c>
      <c r="C949" s="108" t="str">
        <f>'[5]存货（  ）抽查盘点表'!D990</f>
        <v>普通方管</v>
      </c>
      <c r="D949" s="110" t="str">
        <f>'[5]存货（  ）抽查盘点表'!E990</f>
        <v>20*20*2</v>
      </c>
      <c r="E949" s="108"/>
      <c r="F949" s="108" t="str">
        <f>'[5]存货（  ）抽查盘点表'!G990</f>
        <v>公斤（千克）</v>
      </c>
      <c r="G949" s="111">
        <f>'[5]存货（  ）抽查盘点表'!I990</f>
        <v>69.29</v>
      </c>
      <c r="H949" s="111">
        <f t="shared" si="64"/>
        <v>4.21720305960456</v>
      </c>
      <c r="I949" s="111">
        <f>'[5]存货（  ）抽查盘点表'!J990</f>
        <v>292.21</v>
      </c>
      <c r="J949" s="115">
        <f>'[5]存货（  ）抽查盘点表'!O990</f>
        <v>69.29</v>
      </c>
      <c r="K949" s="111">
        <f t="shared" si="65"/>
        <v>2.75</v>
      </c>
      <c r="L949" s="115">
        <f>'[5]存货（  ）抽查盘点表'!Z990</f>
        <v>190.5475</v>
      </c>
      <c r="M949" s="116">
        <f t="shared" si="66"/>
        <v>-101.6625</v>
      </c>
      <c r="N949" s="117">
        <f t="shared" si="67"/>
        <v>-0.347909038020602</v>
      </c>
      <c r="O949" s="118"/>
    </row>
    <row r="950" s="105" customFormat="1" ht="16.5" customHeight="1" spans="1:15">
      <c r="A950" s="108">
        <f>'[5]存货（  ）抽查盘点表'!A991</f>
        <v>986</v>
      </c>
      <c r="B950" s="109" t="str">
        <f>'[5]存货（  ）抽查盘点表'!B991</f>
        <v>1601010304</v>
      </c>
      <c r="C950" s="108" t="str">
        <f>'[5]存货（  ）抽查盘点表'!D991</f>
        <v>普通方管</v>
      </c>
      <c r="D950" s="110" t="str">
        <f>'[5]存货（  ）抽查盘点表'!E991</f>
        <v>30*30*3</v>
      </c>
      <c r="E950" s="108"/>
      <c r="F950" s="108" t="str">
        <f>'[5]存货（  ）抽查盘点表'!G991</f>
        <v>公斤（千克）</v>
      </c>
      <c r="G950" s="111">
        <f>'[5]存货（  ）抽查盘点表'!I991</f>
        <v>1043.74</v>
      </c>
      <c r="H950" s="111">
        <f t="shared" si="64"/>
        <v>3.98229444114435</v>
      </c>
      <c r="I950" s="111">
        <f>'[5]存货（  ）抽查盘点表'!J991</f>
        <v>4156.48</v>
      </c>
      <c r="J950" s="115">
        <f>'[5]存货（  ）抽查盘点表'!O991</f>
        <v>865.14</v>
      </c>
      <c r="K950" s="111">
        <f t="shared" si="65"/>
        <v>2.75</v>
      </c>
      <c r="L950" s="115">
        <f>'[5]存货（  ）抽查盘点表'!Z991</f>
        <v>2379.135</v>
      </c>
      <c r="M950" s="116">
        <f t="shared" si="66"/>
        <v>-1777.345</v>
      </c>
      <c r="N950" s="117">
        <f t="shared" si="67"/>
        <v>-0.427608216567865</v>
      </c>
      <c r="O950" s="118"/>
    </row>
    <row r="951" s="105" customFormat="1" ht="16.5" customHeight="1" spans="1:15">
      <c r="A951" s="108">
        <f>'[5]存货（  ）抽查盘点表'!A992</f>
        <v>987</v>
      </c>
      <c r="B951" s="109" t="str">
        <f>'[5]存货（  ）抽查盘点表'!B992</f>
        <v>1601010406</v>
      </c>
      <c r="C951" s="108" t="str">
        <f>'[5]存货（  ）抽查盘点表'!D992</f>
        <v>普通方管</v>
      </c>
      <c r="D951" s="110" t="str">
        <f>'[5]存货（  ）抽查盘点表'!E992</f>
        <v>40*30*2</v>
      </c>
      <c r="E951" s="108"/>
      <c r="F951" s="108" t="str">
        <f>'[5]存货（  ）抽查盘点表'!G992</f>
        <v>公斤（千克）</v>
      </c>
      <c r="G951" s="111">
        <f>'[5]存货（  ）抽查盘点表'!I992</f>
        <v>0.024</v>
      </c>
      <c r="H951" s="111">
        <f t="shared" si="64"/>
        <v>4.16666666666667</v>
      </c>
      <c r="I951" s="111">
        <f>'[5]存货（  ）抽查盘点表'!J992</f>
        <v>0.1</v>
      </c>
      <c r="J951" s="115">
        <f>'[5]存货（  ）抽查盘点表'!O992</f>
        <v>0</v>
      </c>
      <c r="K951" s="111">
        <f t="shared" si="65"/>
        <v>0</v>
      </c>
      <c r="L951" s="115">
        <f>'[5]存货（  ）抽查盘点表'!Z992</f>
        <v>0</v>
      </c>
      <c r="M951" s="116">
        <f t="shared" si="66"/>
        <v>-0.1</v>
      </c>
      <c r="N951" s="117">
        <f t="shared" si="67"/>
        <v>-1</v>
      </c>
      <c r="O951" s="118"/>
    </row>
    <row r="952" s="105" customFormat="1" ht="16.5" customHeight="1" spans="1:15">
      <c r="A952" s="108">
        <f>'[5]存货（  ）抽查盘点表'!A993</f>
        <v>988</v>
      </c>
      <c r="B952" s="109" t="str">
        <f>'[5]存货（  ）抽查盘点表'!B993</f>
        <v>1601010410</v>
      </c>
      <c r="C952" s="108" t="str">
        <f>'[5]存货（  ）抽查盘点表'!D993</f>
        <v>普通方管</v>
      </c>
      <c r="D952" s="110" t="str">
        <f>'[5]存货（  ）抽查盘点表'!E993</f>
        <v>40*20*3</v>
      </c>
      <c r="E952" s="108"/>
      <c r="F952" s="108" t="str">
        <f>'[5]存货（  ）抽查盘点表'!G993</f>
        <v>公斤（千克）</v>
      </c>
      <c r="G952" s="111">
        <f>'[5]存货（  ）抽查盘点表'!I993</f>
        <v>11.75</v>
      </c>
      <c r="H952" s="111">
        <f t="shared" si="64"/>
        <v>3.53446808510638</v>
      </c>
      <c r="I952" s="111">
        <f>'[5]存货（  ）抽查盘点表'!J993</f>
        <v>41.53</v>
      </c>
      <c r="J952" s="115">
        <f>'[5]存货（  ）抽查盘点表'!O993</f>
        <v>11.75</v>
      </c>
      <c r="K952" s="111">
        <f t="shared" si="65"/>
        <v>2.75</v>
      </c>
      <c r="L952" s="115">
        <f>'[5]存货（  ）抽查盘点表'!Z993</f>
        <v>32.3125</v>
      </c>
      <c r="M952" s="116">
        <f t="shared" si="66"/>
        <v>-9.2175</v>
      </c>
      <c r="N952" s="117">
        <f t="shared" si="67"/>
        <v>-0.221947989405249</v>
      </c>
      <c r="O952" s="118"/>
    </row>
    <row r="953" s="105" customFormat="1" ht="16.5" customHeight="1" spans="1:15">
      <c r="A953" s="108">
        <f>'[5]存货（  ）抽查盘点表'!A994</f>
        <v>989</v>
      </c>
      <c r="B953" s="109" t="str">
        <f>'[5]存货（  ）抽查盘点表'!B994</f>
        <v>1601010802</v>
      </c>
      <c r="C953" s="108" t="str">
        <f>'[5]存货（  ）抽查盘点表'!D994</f>
        <v>普通方管</v>
      </c>
      <c r="D953" s="110" t="str">
        <f>'[5]存货（  ）抽查盘点表'!E994</f>
        <v>80*60*4</v>
      </c>
      <c r="E953" s="108"/>
      <c r="F953" s="108" t="str">
        <f>'[5]存货（  ）抽查盘点表'!G994</f>
        <v>公斤（千克）</v>
      </c>
      <c r="G953" s="111">
        <f>'[5]存货（  ）抽查盘点表'!I994</f>
        <v>201.332</v>
      </c>
      <c r="H953" s="111">
        <f t="shared" si="64"/>
        <v>3.78772375976</v>
      </c>
      <c r="I953" s="111">
        <f>'[5]存货（  ）抽查盘点表'!J994</f>
        <v>762.59</v>
      </c>
      <c r="J953" s="115">
        <f>'[5]存货（  ）抽查盘点表'!O994</f>
        <v>49</v>
      </c>
      <c r="K953" s="111">
        <f t="shared" si="65"/>
        <v>2.75</v>
      </c>
      <c r="L953" s="115">
        <f>'[5]存货（  ）抽查盘点表'!Z994</f>
        <v>134.75</v>
      </c>
      <c r="M953" s="116">
        <f t="shared" si="66"/>
        <v>-627.84</v>
      </c>
      <c r="N953" s="117">
        <f t="shared" si="67"/>
        <v>-0.823299544971741</v>
      </c>
      <c r="O953" s="118"/>
    </row>
    <row r="954" s="105" customFormat="1" ht="16.5" customHeight="1" spans="1:15">
      <c r="A954" s="108">
        <f>'[5]存货（  ）抽查盘点表'!A995</f>
        <v>990</v>
      </c>
      <c r="B954" s="109" t="str">
        <f>'[5]存货（  ）抽查盘点表'!B995</f>
        <v>1601011001</v>
      </c>
      <c r="C954" s="108" t="str">
        <f>'[5]存货（  ）抽查盘点表'!D995</f>
        <v>普通方管</v>
      </c>
      <c r="D954" s="110" t="str">
        <f>'[5]存货（  ）抽查盘点表'!E995</f>
        <v>100*100*5</v>
      </c>
      <c r="E954" s="108"/>
      <c r="F954" s="108" t="str">
        <f>'[5]存货（  ）抽查盘点表'!G995</f>
        <v>公斤（千克）</v>
      </c>
      <c r="G954" s="111">
        <f>'[5]存货（  ）抽查盘点表'!I995</f>
        <v>90.524</v>
      </c>
      <c r="H954" s="111">
        <f t="shared" si="64"/>
        <v>3.72442667137996</v>
      </c>
      <c r="I954" s="111">
        <f>'[5]存货（  ）抽查盘点表'!J995</f>
        <v>337.15</v>
      </c>
      <c r="J954" s="115">
        <f>'[5]存货（  ）抽查盘点表'!O995</f>
        <v>0</v>
      </c>
      <c r="K954" s="111">
        <f t="shared" si="65"/>
        <v>0</v>
      </c>
      <c r="L954" s="115">
        <f>'[5]存货（  ）抽查盘点表'!Z995</f>
        <v>0</v>
      </c>
      <c r="M954" s="116">
        <f t="shared" si="66"/>
        <v>-337.15</v>
      </c>
      <c r="N954" s="117">
        <f t="shared" si="67"/>
        <v>-1</v>
      </c>
      <c r="O954" s="118"/>
    </row>
    <row r="955" s="105" customFormat="1" ht="16.5" customHeight="1" spans="1:15">
      <c r="A955" s="108">
        <f>'[5]存货（  ）抽查盘点表'!A996</f>
        <v>991</v>
      </c>
      <c r="B955" s="109" t="str">
        <f>'[5]存货（  ）抽查盘点表'!B996</f>
        <v>1601011002</v>
      </c>
      <c r="C955" s="108" t="str">
        <f>'[5]存货（  ）抽查盘点表'!D996</f>
        <v>普通方管</v>
      </c>
      <c r="D955" s="110" t="str">
        <f>'[5]存货（  ）抽查盘点表'!E996</f>
        <v>100*100*6</v>
      </c>
      <c r="E955" s="108"/>
      <c r="F955" s="108" t="str">
        <f>'[5]存货（  ）抽查盘点表'!G996</f>
        <v>公斤（千克）</v>
      </c>
      <c r="G955" s="111">
        <f>'[5]存货（  ）抽查盘点表'!I996</f>
        <v>1075</v>
      </c>
      <c r="H955" s="111">
        <f t="shared" si="64"/>
        <v>5.52564651162791</v>
      </c>
      <c r="I955" s="111">
        <f>'[5]存货（  ）抽查盘点表'!J996</f>
        <v>5940.07</v>
      </c>
      <c r="J955" s="115">
        <f>'[5]存货（  ）抽查盘点表'!O996</f>
        <v>15</v>
      </c>
      <c r="K955" s="111">
        <f t="shared" si="65"/>
        <v>2.75</v>
      </c>
      <c r="L955" s="115">
        <f>'[5]存货（  ）抽查盘点表'!Z996</f>
        <v>41.25</v>
      </c>
      <c r="M955" s="116">
        <f t="shared" si="66"/>
        <v>-5898.82</v>
      </c>
      <c r="N955" s="117">
        <f t="shared" si="67"/>
        <v>-0.993055637391479</v>
      </c>
      <c r="O955" s="118"/>
    </row>
    <row r="956" s="105" customFormat="1" ht="16.5" customHeight="1" spans="1:15">
      <c r="A956" s="108">
        <f>'[5]存货（  ）抽查盘点表'!A997</f>
        <v>992</v>
      </c>
      <c r="B956" s="109" t="str">
        <f>'[5]存货（  ）抽查盘点表'!B997</f>
        <v>1601011051</v>
      </c>
      <c r="C956" s="108" t="str">
        <f>'[5]存货（  ）抽查盘点表'!D997</f>
        <v>镀锌方管</v>
      </c>
      <c r="D956" s="110" t="str">
        <f>'[5]存货（  ）抽查盘点表'!E997</f>
        <v>100*50*5</v>
      </c>
      <c r="E956" s="108"/>
      <c r="F956" s="108" t="str">
        <f>'[5]存货（  ）抽查盘点表'!G997</f>
        <v>公斤（千克）</v>
      </c>
      <c r="G956" s="111">
        <f>'[5]存货（  ）抽查盘点表'!I997</f>
        <v>2990.847</v>
      </c>
      <c r="H956" s="111">
        <f t="shared" si="64"/>
        <v>2.82947606480706</v>
      </c>
      <c r="I956" s="111">
        <f>'[5]存货（  ）抽查盘点表'!J997</f>
        <v>8462.53</v>
      </c>
      <c r="J956" s="115">
        <f>'[5]存货（  ）抽查盘点表'!O997</f>
        <v>65</v>
      </c>
      <c r="K956" s="111">
        <f t="shared" si="65"/>
        <v>2.75</v>
      </c>
      <c r="L956" s="115">
        <f>'[5]存货（  ）抽查盘点表'!Z997</f>
        <v>178.75</v>
      </c>
      <c r="M956" s="116">
        <f t="shared" si="66"/>
        <v>-8283.78</v>
      </c>
      <c r="N956" s="117">
        <f t="shared" si="67"/>
        <v>-0.978877475175863</v>
      </c>
      <c r="O956" s="118"/>
    </row>
    <row r="957" s="105" customFormat="1" ht="16.5" customHeight="1" spans="1:15">
      <c r="A957" s="108">
        <f>'[5]存货（  ）抽查盘点表'!A998</f>
        <v>993</v>
      </c>
      <c r="B957" s="109" t="str">
        <f>'[5]存货（  ）抽查盘点表'!B998</f>
        <v>1601011501</v>
      </c>
      <c r="C957" s="108" t="str">
        <f>'[5]存货（  ）抽查盘点表'!D998</f>
        <v>普通方管</v>
      </c>
      <c r="D957" s="110" t="str">
        <f>'[5]存货（  ）抽查盘点表'!E998</f>
        <v>150*100*3</v>
      </c>
      <c r="E957" s="108"/>
      <c r="F957" s="108" t="str">
        <f>'[5]存货（  ）抽查盘点表'!G998</f>
        <v>公斤（千克）</v>
      </c>
      <c r="G957" s="111">
        <f>'[5]存货（  ）抽查盘点表'!I998</f>
        <v>207</v>
      </c>
      <c r="H957" s="111">
        <f t="shared" si="64"/>
        <v>2.53685990338164</v>
      </c>
      <c r="I957" s="111">
        <f>'[5]存货（  ）抽查盘点表'!J998</f>
        <v>525.13</v>
      </c>
      <c r="J957" s="115">
        <f>'[5]存货（  ）抽查盘点表'!O998</f>
        <v>0</v>
      </c>
      <c r="K957" s="111">
        <f t="shared" si="65"/>
        <v>0</v>
      </c>
      <c r="L957" s="115">
        <f>'[5]存货（  ）抽查盘点表'!Z998</f>
        <v>0</v>
      </c>
      <c r="M957" s="116">
        <f t="shared" si="66"/>
        <v>-525.13</v>
      </c>
      <c r="N957" s="117">
        <f t="shared" si="67"/>
        <v>-1</v>
      </c>
      <c r="O957" s="118"/>
    </row>
    <row r="958" s="105" customFormat="1" ht="16.5" customHeight="1" spans="1:15">
      <c r="A958" s="108">
        <f>'[5]存货（  ）抽查盘点表'!A999</f>
        <v>994</v>
      </c>
      <c r="B958" s="109" t="str">
        <f>'[5]存货（  ）抽查盘点表'!B999</f>
        <v>1601011502</v>
      </c>
      <c r="C958" s="108" t="str">
        <f>'[5]存货（  ）抽查盘点表'!D999</f>
        <v>普通方管</v>
      </c>
      <c r="D958" s="110" t="str">
        <f>'[5]存货（  ）抽查盘点表'!E999</f>
        <v>150*150*5</v>
      </c>
      <c r="E958" s="108"/>
      <c r="F958" s="108" t="str">
        <f>'[5]存货（  ）抽查盘点表'!G999</f>
        <v>公斤（千克）</v>
      </c>
      <c r="G958" s="111">
        <f>'[5]存货（  ）抽查盘点表'!I999</f>
        <v>1395.516</v>
      </c>
      <c r="H958" s="111">
        <f t="shared" si="64"/>
        <v>3.95929534308456</v>
      </c>
      <c r="I958" s="111">
        <f>'[5]存货（  ）抽查盘点表'!J999</f>
        <v>5525.26</v>
      </c>
      <c r="J958" s="115">
        <f>'[5]存货（  ）抽查盘点表'!O999</f>
        <v>0</v>
      </c>
      <c r="K958" s="111">
        <f t="shared" si="65"/>
        <v>0</v>
      </c>
      <c r="L958" s="115">
        <f>'[5]存货（  ）抽查盘点表'!Z999</f>
        <v>0</v>
      </c>
      <c r="M958" s="116">
        <f t="shared" si="66"/>
        <v>-5525.26</v>
      </c>
      <c r="N958" s="117">
        <f t="shared" si="67"/>
        <v>-1</v>
      </c>
      <c r="O958" s="118"/>
    </row>
    <row r="959" s="105" customFormat="1" ht="16.5" customHeight="1" spans="1:15">
      <c r="A959" s="108">
        <f>'[5]存货（  ）抽查盘点表'!A1000</f>
        <v>995</v>
      </c>
      <c r="B959" s="109" t="str">
        <f>'[5]存货（  ）抽查盘点表'!B1000</f>
        <v>1601020401</v>
      </c>
      <c r="C959" s="108" t="str">
        <f>'[5]存货（  ）抽查盘点表'!D1000</f>
        <v>圆管</v>
      </c>
      <c r="D959" s="110" t="str">
        <f>'[5]存货（  ）抽查盘点表'!E1000</f>
        <v>ø40</v>
      </c>
      <c r="E959" s="108"/>
      <c r="F959" s="108" t="str">
        <f>'[5]存货（  ）抽查盘点表'!G1000</f>
        <v>公斤（千克）</v>
      </c>
      <c r="G959" s="111">
        <f>'[5]存货（  ）抽查盘点表'!I1000</f>
        <v>387.576</v>
      </c>
      <c r="H959" s="111">
        <f t="shared" si="64"/>
        <v>3.86682869940347</v>
      </c>
      <c r="I959" s="111">
        <f>'[5]存货（  ）抽查盘点表'!J1000</f>
        <v>1498.69</v>
      </c>
      <c r="J959" s="115">
        <f>'[5]存货（  ）抽查盘点表'!O1000</f>
        <v>0</v>
      </c>
      <c r="K959" s="111">
        <f t="shared" si="65"/>
        <v>0</v>
      </c>
      <c r="L959" s="115">
        <f>'[5]存货（  ）抽查盘点表'!Z1000</f>
        <v>0</v>
      </c>
      <c r="M959" s="116">
        <f t="shared" si="66"/>
        <v>-1498.69</v>
      </c>
      <c r="N959" s="117">
        <f t="shared" si="67"/>
        <v>-1</v>
      </c>
      <c r="O959" s="118"/>
    </row>
    <row r="960" s="105" customFormat="1" ht="16.5" customHeight="1" spans="1:15">
      <c r="A960" s="108">
        <f>'[5]存货（  ）抽查盘点表'!A1001</f>
        <v>996</v>
      </c>
      <c r="B960" s="109" t="str">
        <f>'[5]存货（  ）抽查盘点表'!B1001</f>
        <v>1601020750</v>
      </c>
      <c r="C960" s="108" t="str">
        <f>'[5]存货（  ）抽查盘点表'!D1001</f>
        <v>镀锌圆管</v>
      </c>
      <c r="D960" s="110" t="str">
        <f>'[5]存货（  ）抽查盘点表'!E1001</f>
        <v>ø75</v>
      </c>
      <c r="E960" s="108"/>
      <c r="F960" s="108" t="str">
        <f>'[5]存货（  ）抽查盘点表'!G1001</f>
        <v>公斤（千克）</v>
      </c>
      <c r="G960" s="111">
        <f>'[5]存货（  ）抽查盘点表'!I1001</f>
        <v>66.397</v>
      </c>
      <c r="H960" s="111">
        <f t="shared" si="64"/>
        <v>9.84999322258536</v>
      </c>
      <c r="I960" s="111">
        <f>'[5]存货（  ）抽查盘点表'!J1001</f>
        <v>654.01</v>
      </c>
      <c r="J960" s="115">
        <f>'[5]存货（  ）抽查盘点表'!O1001</f>
        <v>66.397</v>
      </c>
      <c r="K960" s="111">
        <f t="shared" si="65"/>
        <v>2.75</v>
      </c>
      <c r="L960" s="115">
        <f>'[5]存货（  ）抽查盘点表'!Z1001</f>
        <v>182.59175</v>
      </c>
      <c r="M960" s="116">
        <f t="shared" si="66"/>
        <v>-471.41825</v>
      </c>
      <c r="N960" s="117">
        <f t="shared" si="67"/>
        <v>-0.720811990642345</v>
      </c>
      <c r="O960" s="118"/>
    </row>
    <row r="961" s="105" customFormat="1" ht="16.5" customHeight="1" spans="1:15">
      <c r="A961" s="108">
        <f>'[5]存货（  ）抽查盘点表'!A1002</f>
        <v>997</v>
      </c>
      <c r="B961" s="109" t="str">
        <f>'[5]存货（  ）抽查盘点表'!B1002</f>
        <v>1601020851</v>
      </c>
      <c r="C961" s="108" t="str">
        <f>'[5]存货（  ）抽查盘点表'!D1002</f>
        <v>镀锌圆管</v>
      </c>
      <c r="D961" s="110" t="str">
        <f>'[5]存货（  ）抽查盘点表'!E1002</f>
        <v>DN80*2.75</v>
      </c>
      <c r="E961" s="108"/>
      <c r="F961" s="108" t="str">
        <f>'[5]存货（  ）抽查盘点表'!G1002</f>
        <v>公斤（千克）</v>
      </c>
      <c r="G961" s="111">
        <f>'[5]存货（  ）抽查盘点表'!I1002</f>
        <v>256.23</v>
      </c>
      <c r="H961" s="111">
        <f t="shared" si="64"/>
        <v>3.63247863247863</v>
      </c>
      <c r="I961" s="111">
        <f>'[5]存货（  ）抽查盘点表'!J1002</f>
        <v>930.75</v>
      </c>
      <c r="J961" s="115">
        <f>'[5]存货（  ）抽查盘点表'!O1002</f>
        <v>0</v>
      </c>
      <c r="K961" s="111">
        <f t="shared" si="65"/>
        <v>0</v>
      </c>
      <c r="L961" s="115">
        <f>'[5]存货（  ）抽查盘点表'!Z1002</f>
        <v>0</v>
      </c>
      <c r="M961" s="116">
        <f t="shared" si="66"/>
        <v>-930.75</v>
      </c>
      <c r="N961" s="117">
        <f t="shared" si="67"/>
        <v>-1</v>
      </c>
      <c r="O961" s="118"/>
    </row>
    <row r="962" s="105" customFormat="1" ht="16.5" customHeight="1" spans="1:15">
      <c r="A962" s="108">
        <f>'[5]存货（  ）抽查盘点表'!A1003</f>
        <v>998</v>
      </c>
      <c r="B962" s="109" t="str">
        <f>'[5]存货（  ）抽查盘点表'!B1003</f>
        <v>1601021351</v>
      </c>
      <c r="C962" s="108" t="str">
        <f>'[5]存货（  ）抽查盘点表'!D1003</f>
        <v>镀锌圆管</v>
      </c>
      <c r="D962" s="110" t="str">
        <f>'[5]存货（  ）抽查盘点表'!E1003</f>
        <v>DN134*3</v>
      </c>
      <c r="E962" s="108"/>
      <c r="F962" s="108" t="str">
        <f>'[5]存货（  ）抽查盘点表'!G1003</f>
        <v>公斤（千克）</v>
      </c>
      <c r="G962" s="111">
        <f>'[5]存货（  ）抽查盘点表'!I1003</f>
        <v>109.936</v>
      </c>
      <c r="H962" s="111">
        <f t="shared" si="64"/>
        <v>3.4185344200262</v>
      </c>
      <c r="I962" s="111">
        <f>'[5]存货（  ）抽查盘点表'!J1003</f>
        <v>375.82</v>
      </c>
      <c r="J962" s="115">
        <f>'[5]存货（  ）抽查盘点表'!O1003</f>
        <v>0</v>
      </c>
      <c r="K962" s="111">
        <f t="shared" si="65"/>
        <v>0</v>
      </c>
      <c r="L962" s="115">
        <f>'[5]存货（  ）抽查盘点表'!Z1003</f>
        <v>0</v>
      </c>
      <c r="M962" s="116">
        <f t="shared" si="66"/>
        <v>-375.82</v>
      </c>
      <c r="N962" s="117">
        <f t="shared" si="67"/>
        <v>-1</v>
      </c>
      <c r="O962" s="118"/>
    </row>
    <row r="963" s="105" customFormat="1" ht="16.5" customHeight="1" spans="1:15">
      <c r="A963" s="108">
        <f>'[5]存货（  ）抽查盘点表'!A1004</f>
        <v>999</v>
      </c>
      <c r="B963" s="109" t="str">
        <f>'[5]存货（  ）抽查盘点表'!B1004</f>
        <v>1601030303</v>
      </c>
      <c r="C963" s="108" t="str">
        <f>'[5]存货（  ）抽查盘点表'!D1004</f>
        <v>普通角钢</v>
      </c>
      <c r="D963" s="110" t="str">
        <f>'[5]存货（  ）抽查盘点表'!E1004</f>
        <v>30*30*3</v>
      </c>
      <c r="E963" s="108"/>
      <c r="F963" s="108" t="str">
        <f>'[5]存货（  ）抽查盘点表'!G1004</f>
        <v>公斤（千克）</v>
      </c>
      <c r="G963" s="111">
        <f>'[5]存货（  ）抽查盘点表'!I1004</f>
        <v>112.12</v>
      </c>
      <c r="H963" s="111">
        <f t="shared" si="64"/>
        <v>5.76685693899393</v>
      </c>
      <c r="I963" s="111">
        <f>'[5]存货（  ）抽查盘点表'!J1004</f>
        <v>646.58</v>
      </c>
      <c r="J963" s="115">
        <f>'[5]存货（  ）抽查盘点表'!O1004</f>
        <v>89.12</v>
      </c>
      <c r="K963" s="111">
        <f t="shared" si="65"/>
        <v>2.75</v>
      </c>
      <c r="L963" s="115">
        <f>'[5]存货（  ）抽查盘点表'!Z1004</f>
        <v>245.08</v>
      </c>
      <c r="M963" s="116">
        <f t="shared" si="66"/>
        <v>-401.5</v>
      </c>
      <c r="N963" s="117">
        <f t="shared" si="67"/>
        <v>-0.620959510037428</v>
      </c>
      <c r="O963" s="118"/>
    </row>
    <row r="964" s="105" customFormat="1" ht="16.5" customHeight="1" spans="1:15">
      <c r="A964" s="108">
        <f>'[5]存货（  ）抽查盘点表'!A1005</f>
        <v>1000</v>
      </c>
      <c r="B964" s="109" t="str">
        <f>'[5]存货（  ）抽查盘点表'!B1005</f>
        <v>1601030402</v>
      </c>
      <c r="C964" s="108" t="str">
        <f>'[5]存货（  ）抽查盘点表'!D1005</f>
        <v>普通角钢</v>
      </c>
      <c r="D964" s="110" t="str">
        <f>'[5]存货（  ）抽查盘点表'!E1005</f>
        <v>40*40*4</v>
      </c>
      <c r="E964" s="108"/>
      <c r="F964" s="108" t="str">
        <f>'[5]存货（  ）抽查盘点表'!G1005</f>
        <v>公斤（千克）</v>
      </c>
      <c r="G964" s="111">
        <f>'[5]存货（  ）抽查盘点表'!I1005</f>
        <v>334.374</v>
      </c>
      <c r="H964" s="111">
        <f t="shared" si="64"/>
        <v>3.77843372989527</v>
      </c>
      <c r="I964" s="111">
        <f>'[5]存货（  ）抽查盘点表'!J1005</f>
        <v>1263.41</v>
      </c>
      <c r="J964" s="115">
        <f>'[5]存货（  ）抽查盘点表'!O1005</f>
        <v>319</v>
      </c>
      <c r="K964" s="111">
        <f t="shared" si="65"/>
        <v>2.75</v>
      </c>
      <c r="L964" s="115">
        <f>'[5]存货（  ）抽查盘点表'!Z1005</f>
        <v>877.25</v>
      </c>
      <c r="M964" s="116">
        <f t="shared" si="66"/>
        <v>-386.16</v>
      </c>
      <c r="N964" s="117">
        <f t="shared" si="67"/>
        <v>-0.305648997554238</v>
      </c>
      <c r="O964" s="118"/>
    </row>
    <row r="965" s="105" customFormat="1" ht="16.5" customHeight="1" spans="1:15">
      <c r="A965" s="108">
        <f>'[5]存货（  ）抽查盘点表'!A1006</f>
        <v>1001</v>
      </c>
      <c r="B965" s="109" t="str">
        <f>'[5]存货（  ）抽查盘点表'!B1006</f>
        <v>1601030502</v>
      </c>
      <c r="C965" s="108" t="str">
        <f>'[5]存货（  ）抽查盘点表'!D1006</f>
        <v>角钢</v>
      </c>
      <c r="D965" s="110" t="str">
        <f>'[5]存货（  ）抽查盘点表'!E1006</f>
        <v>50*50*4</v>
      </c>
      <c r="E965" s="108"/>
      <c r="F965" s="108" t="str">
        <f>'[5]存货（  ）抽查盘点表'!G1006</f>
        <v>公斤（千克）</v>
      </c>
      <c r="G965" s="111">
        <f>'[5]存货（  ）抽查盘点表'!I1006</f>
        <v>338.152</v>
      </c>
      <c r="H965" s="111">
        <f t="shared" si="64"/>
        <v>3.31886252336227</v>
      </c>
      <c r="I965" s="111">
        <f>'[5]存货（  ）抽查盘点表'!J1006</f>
        <v>1122.28</v>
      </c>
      <c r="J965" s="115">
        <f>'[5]存货（  ）抽查盘点表'!O1006</f>
        <v>18</v>
      </c>
      <c r="K965" s="111">
        <f t="shared" si="65"/>
        <v>2.75</v>
      </c>
      <c r="L965" s="115">
        <f>'[5]存货（  ）抽查盘点表'!Z1006</f>
        <v>49.5</v>
      </c>
      <c r="M965" s="116">
        <f t="shared" si="66"/>
        <v>-1072.78</v>
      </c>
      <c r="N965" s="117">
        <f t="shared" si="67"/>
        <v>-0.955893359945825</v>
      </c>
      <c r="O965" s="118"/>
    </row>
    <row r="966" s="105" customFormat="1" ht="16.5" customHeight="1" spans="1:15">
      <c r="A966" s="108">
        <f>'[5]存货（  ）抽查盘点表'!A1007</f>
        <v>1002</v>
      </c>
      <c r="B966" s="109" t="str">
        <f>'[5]存货（  ）抽查盘点表'!B1007</f>
        <v>1601040001</v>
      </c>
      <c r="C966" s="108" t="str">
        <f>'[5]存货（  ）抽查盘点表'!D1007</f>
        <v>普通圆钢</v>
      </c>
      <c r="D966" s="110" t="str">
        <f>'[5]存货（  ）抽查盘点表'!E1007</f>
        <v>ø8</v>
      </c>
      <c r="E966" s="108"/>
      <c r="F966" s="108" t="str">
        <f>'[5]存货（  ）抽查盘点表'!G1007</f>
        <v>公斤（千克）</v>
      </c>
      <c r="G966" s="111">
        <f>'[5]存货（  ）抽查盘点表'!I1007</f>
        <v>2</v>
      </c>
      <c r="H966" s="111">
        <f t="shared" si="64"/>
        <v>3.75</v>
      </c>
      <c r="I966" s="111">
        <f>'[5]存货（  ）抽查盘点表'!J1007</f>
        <v>7.5</v>
      </c>
      <c r="J966" s="115">
        <f>'[5]存货（  ）抽查盘点表'!O1007</f>
        <v>2</v>
      </c>
      <c r="K966" s="111">
        <f t="shared" si="65"/>
        <v>2.75</v>
      </c>
      <c r="L966" s="115">
        <f>'[5]存货（  ）抽查盘点表'!Z1007</f>
        <v>5.5</v>
      </c>
      <c r="M966" s="116">
        <f t="shared" si="66"/>
        <v>-2</v>
      </c>
      <c r="N966" s="117">
        <f t="shared" si="67"/>
        <v>-0.266666666666667</v>
      </c>
      <c r="O966" s="118"/>
    </row>
    <row r="967" s="105" customFormat="1" ht="16.5" customHeight="1" spans="1:15">
      <c r="A967" s="108">
        <f>'[5]存货（  ）抽查盘点表'!A1008</f>
        <v>1003</v>
      </c>
      <c r="B967" s="109" t="str">
        <f>'[5]存货（  ）抽查盘点表'!B1008</f>
        <v>1601040201</v>
      </c>
      <c r="C967" s="108" t="str">
        <f>'[5]存货（  ）抽查盘点表'!D1008</f>
        <v>普通圆钢</v>
      </c>
      <c r="D967" s="110" t="str">
        <f>'[5]存货（  ）抽查盘点表'!E1008</f>
        <v>ø20</v>
      </c>
      <c r="E967" s="108"/>
      <c r="F967" s="108" t="str">
        <f>'[5]存货（  ）抽查盘点表'!G1008</f>
        <v>公斤（千克）</v>
      </c>
      <c r="G967" s="111">
        <f>'[5]存货（  ）抽查盘点表'!I1008</f>
        <v>22</v>
      </c>
      <c r="H967" s="111">
        <f t="shared" si="64"/>
        <v>3.49545454545455</v>
      </c>
      <c r="I967" s="111">
        <f>'[5]存货（  ）抽查盘点表'!J1008</f>
        <v>76.9</v>
      </c>
      <c r="J967" s="115">
        <f>'[5]存货（  ）抽查盘点表'!O1008</f>
        <v>15</v>
      </c>
      <c r="K967" s="111">
        <f t="shared" si="65"/>
        <v>2.75</v>
      </c>
      <c r="L967" s="115">
        <f>'[5]存货（  ）抽查盘点表'!Z1008</f>
        <v>41.25</v>
      </c>
      <c r="M967" s="116">
        <f t="shared" si="66"/>
        <v>-35.65</v>
      </c>
      <c r="N967" s="117">
        <f t="shared" si="67"/>
        <v>-0.463589076723017</v>
      </c>
      <c r="O967" s="118"/>
    </row>
    <row r="968" s="105" customFormat="1" ht="16.5" customHeight="1" spans="1:15">
      <c r="A968" s="108">
        <f>'[5]存货（  ）抽查盘点表'!A1009</f>
        <v>1004</v>
      </c>
      <c r="B968" s="109" t="str">
        <f>'[5]存货（  ）抽查盘点表'!B1009</f>
        <v>1601051601</v>
      </c>
      <c r="C968" s="108" t="str">
        <f>'[5]存货（  ）抽查盘点表'!D1009</f>
        <v>普通槽钢</v>
      </c>
      <c r="D968" s="110" t="str">
        <f>'[5]存货（  ）抽查盘点表'!E1009</f>
        <v>16#</v>
      </c>
      <c r="E968" s="108"/>
      <c r="F968" s="108" t="str">
        <f>'[5]存货（  ）抽查盘点表'!G1009</f>
        <v>公斤（千克）</v>
      </c>
      <c r="G968" s="111">
        <f>'[5]存货（  ）抽查盘点表'!I1009</f>
        <v>178</v>
      </c>
      <c r="H968" s="111">
        <f t="shared" si="64"/>
        <v>3.74258426966292</v>
      </c>
      <c r="I968" s="111">
        <f>'[5]存货（  ）抽查盘点表'!J1009</f>
        <v>666.18</v>
      </c>
      <c r="J968" s="115">
        <f>'[5]存货（  ）抽查盘点表'!O1009</f>
        <v>178</v>
      </c>
      <c r="K968" s="111">
        <f t="shared" si="65"/>
        <v>2.75</v>
      </c>
      <c r="L968" s="115">
        <f>'[5]存货（  ）抽查盘点表'!Z1009</f>
        <v>489.5</v>
      </c>
      <c r="M968" s="116">
        <f t="shared" si="66"/>
        <v>-176.68</v>
      </c>
      <c r="N968" s="117">
        <f t="shared" si="67"/>
        <v>-0.265213605932331</v>
      </c>
      <c r="O968" s="118"/>
    </row>
    <row r="969" s="105" customFormat="1" ht="16.5" customHeight="1" spans="1:15">
      <c r="A969" s="108">
        <f>'[5]存货（  ）抽查盘点表'!A1010</f>
        <v>1005</v>
      </c>
      <c r="B969" s="109" t="str">
        <f>'[5]存货（  ）抽查盘点表'!B1010</f>
        <v>1601095004</v>
      </c>
      <c r="C969" s="108" t="str">
        <f>'[5]存货（  ）抽查盘点表'!D1010</f>
        <v>镀锌钢板</v>
      </c>
      <c r="D969" s="110" t="str">
        <f>'[5]存货（  ）抽查盘点表'!E1010</f>
        <v>2*1250 </v>
      </c>
      <c r="E969" s="108"/>
      <c r="F969" s="108" t="str">
        <f>'[5]存货（  ）抽查盘点表'!G1010</f>
        <v>公斤（千克）</v>
      </c>
      <c r="G969" s="111">
        <f>'[5]存货（  ）抽查盘点表'!I1010</f>
        <v>1429</v>
      </c>
      <c r="H969" s="111">
        <f t="shared" si="64"/>
        <v>3.98230230930721</v>
      </c>
      <c r="I969" s="111">
        <f>'[5]存货（  ）抽查盘点表'!J1010</f>
        <v>5690.71</v>
      </c>
      <c r="J969" s="115">
        <f>'[5]存货（  ）抽查盘点表'!O1010</f>
        <v>1429</v>
      </c>
      <c r="K969" s="111">
        <f t="shared" si="65"/>
        <v>2.75</v>
      </c>
      <c r="L969" s="115">
        <f>'[5]存货（  ）抽查盘点表'!Z1010</f>
        <v>3929.75</v>
      </c>
      <c r="M969" s="116">
        <f t="shared" si="66"/>
        <v>-1760.96</v>
      </c>
      <c r="N969" s="117">
        <f t="shared" si="67"/>
        <v>-0.309444691435691</v>
      </c>
      <c r="O969" s="118"/>
    </row>
    <row r="970" s="105" customFormat="1" ht="16.5" customHeight="1" spans="1:15">
      <c r="A970" s="108">
        <f>'[5]存货（  ）抽查盘点表'!A1011</f>
        <v>1006</v>
      </c>
      <c r="B970" s="109" t="str">
        <f>'[5]存货（  ）抽查盘点表'!B1011</f>
        <v>1601126001</v>
      </c>
      <c r="C970" s="108" t="str">
        <f>'[5]存货（  ）抽查盘点表'!D1011</f>
        <v>不锈钢折弯件</v>
      </c>
      <c r="D970" s="110" t="str">
        <f>'[5]存货（  ）抽查盘点表'!E1011</f>
        <v>304</v>
      </c>
      <c r="E970" s="108"/>
      <c r="F970" s="108" t="str">
        <f>'[5]存货（  ）抽查盘点表'!G1011</f>
        <v>公斤（千克）</v>
      </c>
      <c r="G970" s="111">
        <f>'[5]存货（  ）抽查盘点表'!I1011</f>
        <v>857.082</v>
      </c>
      <c r="H970" s="111">
        <f t="shared" si="64"/>
        <v>13.2673303137856</v>
      </c>
      <c r="I970" s="111">
        <f>'[5]存货（  ）抽查盘点表'!J1011</f>
        <v>11371.19</v>
      </c>
      <c r="J970" s="115">
        <f>'[5]存货（  ）抽查盘点表'!O1011</f>
        <v>200</v>
      </c>
      <c r="K970" s="111">
        <f t="shared" si="65"/>
        <v>2.75</v>
      </c>
      <c r="L970" s="115">
        <f>'[5]存货（  ）抽查盘点表'!Z1011</f>
        <v>550</v>
      </c>
      <c r="M970" s="116">
        <f t="shared" si="66"/>
        <v>-10821.19</v>
      </c>
      <c r="N970" s="117">
        <f t="shared" si="67"/>
        <v>-0.951632151076536</v>
      </c>
      <c r="O970" s="118"/>
    </row>
    <row r="971" s="105" customFormat="1" ht="16.5" customHeight="1" spans="1:15">
      <c r="A971" s="108">
        <f>'[5]存货（  ）抽查盘点表'!A1012</f>
        <v>1007</v>
      </c>
      <c r="B971" s="109" t="str">
        <f>'[5]存货（  ）抽查盘点表'!B1012</f>
        <v>1601126002</v>
      </c>
      <c r="C971" s="108" t="str">
        <f>'[5]存货（  ）抽查盘点表'!D1012</f>
        <v>彩钢板折弯件</v>
      </c>
      <c r="D971" s="110"/>
      <c r="E971" s="108"/>
      <c r="F971" s="108" t="str">
        <f>'[5]存货（  ）抽查盘点表'!G1012</f>
        <v>件</v>
      </c>
      <c r="G971" s="111">
        <f>'[5]存货（  ）抽查盘点表'!I1012</f>
        <v>137</v>
      </c>
      <c r="H971" s="111">
        <f t="shared" si="64"/>
        <v>28.0007299270073</v>
      </c>
      <c r="I971" s="111">
        <f>'[5]存货（  ）抽查盘点表'!J1012</f>
        <v>3836.1</v>
      </c>
      <c r="J971" s="115">
        <f>'[5]存货（  ）抽查盘点表'!O1012</f>
        <v>0</v>
      </c>
      <c r="K971" s="111">
        <f t="shared" si="65"/>
        <v>0</v>
      </c>
      <c r="L971" s="115">
        <f>'[5]存货（  ）抽查盘点表'!Z1012</f>
        <v>0</v>
      </c>
      <c r="M971" s="116">
        <f t="shared" si="66"/>
        <v>-3836.1</v>
      </c>
      <c r="N971" s="117">
        <f t="shared" si="67"/>
        <v>-1</v>
      </c>
      <c r="O971" s="118"/>
    </row>
    <row r="972" s="105" customFormat="1" ht="16.5" customHeight="1" spans="1:15">
      <c r="A972" s="108">
        <f>'[5]存货（  ）抽查盘点表'!A1013</f>
        <v>1008</v>
      </c>
      <c r="B972" s="109" t="str">
        <f>'[5]存货（  ）抽查盘点表'!B1013</f>
        <v>1601130000</v>
      </c>
      <c r="C972" s="108" t="str">
        <f>'[5]存货（  ）抽查盘点表'!D1013</f>
        <v>切割板</v>
      </c>
      <c r="D972" s="110" t="str">
        <f>'[5]存货（  ）抽查盘点表'!E1013</f>
        <v>剪板</v>
      </c>
      <c r="E972" s="108"/>
      <c r="F972" s="108" t="str">
        <f>'[5]存货（  ）抽查盘点表'!G1013</f>
        <v>公斤（千克）</v>
      </c>
      <c r="G972" s="111">
        <f>'[5]存货（  ）抽查盘点表'!I1013</f>
        <v>2404.856</v>
      </c>
      <c r="H972" s="111">
        <f t="shared" si="64"/>
        <v>3.83627127778129</v>
      </c>
      <c r="I972" s="111">
        <f>'[5]存货（  ）抽查盘点表'!J1013</f>
        <v>9225.68</v>
      </c>
      <c r="J972" s="115">
        <f>'[5]存货（  ）抽查盘点表'!O1013</f>
        <v>0</v>
      </c>
      <c r="K972" s="111">
        <f t="shared" si="65"/>
        <v>0</v>
      </c>
      <c r="L972" s="115">
        <f>'[5]存货（  ）抽查盘点表'!Z1013</f>
        <v>0</v>
      </c>
      <c r="M972" s="116">
        <f t="shared" si="66"/>
        <v>-9225.68</v>
      </c>
      <c r="N972" s="117">
        <f t="shared" si="67"/>
        <v>-1</v>
      </c>
      <c r="O972" s="118"/>
    </row>
    <row r="973" s="105" customFormat="1" ht="16.5" customHeight="1" spans="1:15">
      <c r="A973" s="108">
        <f>'[5]存货（  ）抽查盘点表'!A1014</f>
        <v>1009</v>
      </c>
      <c r="B973" s="109" t="str">
        <f>'[5]存货（  ）抽查盘点表'!B1014</f>
        <v>1602010001</v>
      </c>
      <c r="C973" s="108" t="str">
        <f>'[5]存货（  ）抽查盘点表'!D1014</f>
        <v>20尺平柜（旧箱）</v>
      </c>
      <c r="D973" s="110"/>
      <c r="E973" s="108"/>
      <c r="F973" s="108" t="str">
        <f>'[5]存货（  ）抽查盘点表'!G1014</f>
        <v>件</v>
      </c>
      <c r="G973" s="111">
        <f>'[5]存货（  ）抽查盘点表'!I1014</f>
        <v>2</v>
      </c>
      <c r="H973" s="111">
        <f t="shared" si="64"/>
        <v>6300</v>
      </c>
      <c r="I973" s="111">
        <f>'[5]存货（  ）抽查盘点表'!J1014</f>
        <v>12600</v>
      </c>
      <c r="J973" s="115">
        <f>'[5]存货（  ）抽查盘点表'!O1014</f>
        <v>0</v>
      </c>
      <c r="K973" s="111">
        <f t="shared" si="65"/>
        <v>0</v>
      </c>
      <c r="L973" s="115">
        <f>'[5]存货（  ）抽查盘点表'!Z1014</f>
        <v>0</v>
      </c>
      <c r="M973" s="116">
        <f t="shared" si="66"/>
        <v>-12600</v>
      </c>
      <c r="N973" s="117">
        <f t="shared" si="67"/>
        <v>-1</v>
      </c>
      <c r="O973" s="118"/>
    </row>
    <row r="974" s="105" customFormat="1" ht="16.5" customHeight="1" spans="1:15">
      <c r="A974" s="108">
        <f>'[5]存货（  ）抽查盘点表'!A1015</f>
        <v>1010</v>
      </c>
      <c r="B974" s="109" t="str">
        <f>'[5]存货（  ）抽查盘点表'!B1015</f>
        <v>1602040010</v>
      </c>
      <c r="C974" s="108" t="str">
        <f>'[5]存货（  ）抽查盘点表'!D1015</f>
        <v>40尺高柜（旧箱）</v>
      </c>
      <c r="D974" s="110"/>
      <c r="E974" s="108"/>
      <c r="F974" s="108" t="str">
        <f>'[5]存货（  ）抽查盘点表'!G1015</f>
        <v>件</v>
      </c>
      <c r="G974" s="111">
        <f>'[5]存货（  ）抽查盘点表'!I1015</f>
        <v>7</v>
      </c>
      <c r="H974" s="111">
        <f t="shared" si="64"/>
        <v>8330.14714285714</v>
      </c>
      <c r="I974" s="111">
        <f>'[5]存货（  ）抽查盘点表'!J1015</f>
        <v>58311.03</v>
      </c>
      <c r="J974" s="115">
        <f>'[5]存货（  ）抽查盘点表'!O1015</f>
        <v>0</v>
      </c>
      <c r="K974" s="111">
        <f t="shared" si="65"/>
        <v>0</v>
      </c>
      <c r="L974" s="115">
        <f>'[5]存货（  ）抽查盘点表'!Z1015</f>
        <v>0</v>
      </c>
      <c r="M974" s="116">
        <f t="shared" si="66"/>
        <v>-58311.03</v>
      </c>
      <c r="N974" s="117">
        <f t="shared" si="67"/>
        <v>-1</v>
      </c>
      <c r="O974" s="118"/>
    </row>
    <row r="975" s="105" customFormat="1" ht="16.5" customHeight="1" spans="1:15">
      <c r="A975" s="108">
        <f>'[5]存货（  ）抽查盘点表'!A1016</f>
        <v>1011</v>
      </c>
      <c r="B975" s="109" t="str">
        <f>'[5]存货（  ）抽查盘点表'!B1016</f>
        <v>1602050002</v>
      </c>
      <c r="C975" s="108" t="str">
        <f>'[5]存货（  ）抽查盘点表'!D1016</f>
        <v>角柱</v>
      </c>
      <c r="D975" s="110"/>
      <c r="E975" s="108"/>
      <c r="F975" s="108" t="str">
        <f>'[5]存货（  ）抽查盘点表'!G1016</f>
        <v>件</v>
      </c>
      <c r="G975" s="111">
        <f>'[5]存货（  ）抽查盘点表'!I1016</f>
        <v>1</v>
      </c>
      <c r="H975" s="111">
        <f t="shared" si="64"/>
        <v>335.21</v>
      </c>
      <c r="I975" s="111">
        <f>'[5]存货（  ）抽查盘点表'!J1016</f>
        <v>335.21</v>
      </c>
      <c r="J975" s="115">
        <f>'[5]存货（  ）抽查盘点表'!O1016</f>
        <v>0</v>
      </c>
      <c r="K975" s="111">
        <f t="shared" si="65"/>
        <v>0</v>
      </c>
      <c r="L975" s="115">
        <f>'[5]存货（  ）抽查盘点表'!Z1016</f>
        <v>0</v>
      </c>
      <c r="M975" s="116">
        <f t="shared" si="66"/>
        <v>-335.21</v>
      </c>
      <c r="N975" s="117">
        <f t="shared" si="67"/>
        <v>-1</v>
      </c>
      <c r="O975" s="118"/>
    </row>
    <row r="976" s="105" customFormat="1" ht="16.5" customHeight="1" spans="1:15">
      <c r="A976" s="108">
        <f>'[5]存货（  ）抽查盘点表'!A1017</f>
        <v>1012</v>
      </c>
      <c r="B976" s="109" t="str">
        <f>'[5]存货（  ）抽查盘点表'!B1017</f>
        <v>1602050004</v>
      </c>
      <c r="C976" s="108" t="str">
        <f>'[5]存货（  ）抽查盘点表'!D1017</f>
        <v>集装箱前下端梁</v>
      </c>
      <c r="D976" s="110"/>
      <c r="E976" s="108"/>
      <c r="F976" s="108" t="str">
        <f>'[5]存货（  ）抽查盘点表'!G1017</f>
        <v>件</v>
      </c>
      <c r="G976" s="111">
        <f>'[5]存货（  ）抽查盘点表'!I1017</f>
        <v>2</v>
      </c>
      <c r="H976" s="111">
        <f t="shared" si="64"/>
        <v>146</v>
      </c>
      <c r="I976" s="111">
        <f>'[5]存货（  ）抽查盘点表'!J1017</f>
        <v>292</v>
      </c>
      <c r="J976" s="115">
        <f>'[5]存货（  ）抽查盘点表'!O1017</f>
        <v>0</v>
      </c>
      <c r="K976" s="111">
        <f t="shared" si="65"/>
        <v>0</v>
      </c>
      <c r="L976" s="115">
        <f>'[5]存货（  ）抽查盘点表'!Z1017</f>
        <v>0</v>
      </c>
      <c r="M976" s="116">
        <f t="shared" si="66"/>
        <v>-292</v>
      </c>
      <c r="N976" s="117">
        <f t="shared" si="67"/>
        <v>-1</v>
      </c>
      <c r="O976" s="118"/>
    </row>
    <row r="977" s="105" customFormat="1" ht="16.5" customHeight="1" spans="1:15">
      <c r="A977" s="108">
        <f>'[5]存货（  ）抽查盘点表'!A1018</f>
        <v>1013</v>
      </c>
      <c r="B977" s="109" t="str">
        <f>'[5]存货（  ）抽查盘点表'!B1018</f>
        <v>1602050012</v>
      </c>
      <c r="C977" s="108" t="str">
        <f>'[5]存货（  ）抽查盘点表'!D1018</f>
        <v>集装箱侧梁</v>
      </c>
      <c r="D977" s="110"/>
      <c r="E977" s="108"/>
      <c r="F977" s="108" t="str">
        <f>'[5]存货（  ）抽查盘点表'!G1018</f>
        <v>支</v>
      </c>
      <c r="G977" s="111">
        <f>'[5]存货（  ）抽查盘点表'!I1018</f>
        <v>6</v>
      </c>
      <c r="H977" s="111">
        <f t="shared" si="64"/>
        <v>463.361666666667</v>
      </c>
      <c r="I977" s="111">
        <f>'[5]存货（  ）抽查盘点表'!J1018</f>
        <v>2780.17</v>
      </c>
      <c r="J977" s="115">
        <f>'[5]存货（  ）抽查盘点表'!O1018</f>
        <v>3</v>
      </c>
      <c r="K977" s="111">
        <f t="shared" si="65"/>
        <v>231.6808335</v>
      </c>
      <c r="L977" s="115">
        <f>'[5]存货（  ）抽查盘点表'!Z1018</f>
        <v>695.0425005</v>
      </c>
      <c r="M977" s="116">
        <f t="shared" si="66"/>
        <v>-2085.1274995</v>
      </c>
      <c r="N977" s="117">
        <f t="shared" si="67"/>
        <v>-0.749999999820155</v>
      </c>
      <c r="O977" s="118"/>
    </row>
    <row r="978" s="105" customFormat="1" ht="16.5" customHeight="1" spans="1:15">
      <c r="A978" s="108">
        <f>'[5]存货（  ）抽查盘点表'!A1019</f>
        <v>1014</v>
      </c>
      <c r="B978" s="109" t="str">
        <f>'[5]存货（  ）抽查盘点表'!B1019</f>
        <v>1602050016</v>
      </c>
      <c r="C978" s="108" t="str">
        <f>'[5]存货（  ）抽查盘点表'!D1019</f>
        <v>集装箱侧板</v>
      </c>
      <c r="D978" s="110"/>
      <c r="E978" s="108"/>
      <c r="F978" s="108" t="str">
        <f>'[5]存货（  ）抽查盘点表'!G1019</f>
        <v>张</v>
      </c>
      <c r="G978" s="111">
        <f>'[5]存货（  ）抽查盘点表'!I1019</f>
        <v>87</v>
      </c>
      <c r="H978" s="111">
        <f t="shared" si="64"/>
        <v>229.733793103448</v>
      </c>
      <c r="I978" s="111">
        <f>'[5]存货（  ）抽查盘点表'!J1019</f>
        <v>19986.84</v>
      </c>
      <c r="J978" s="115">
        <f>'[5]存货（  ）抽查盘点表'!O1019</f>
        <v>87</v>
      </c>
      <c r="K978" s="111">
        <f t="shared" si="65"/>
        <v>114.8668965</v>
      </c>
      <c r="L978" s="115">
        <f>'[5]存货（  ）抽查盘点表'!Z1019</f>
        <v>9993.4199955</v>
      </c>
      <c r="M978" s="116">
        <f t="shared" si="66"/>
        <v>-9993.4200045</v>
      </c>
      <c r="N978" s="117">
        <f t="shared" si="67"/>
        <v>-0.500000000225148</v>
      </c>
      <c r="O978" s="118"/>
    </row>
    <row r="979" s="105" customFormat="1" ht="16.5" customHeight="1" spans="1:15">
      <c r="A979" s="108">
        <f>'[5]存货（  ）抽查盘点表'!A1020</f>
        <v>1015</v>
      </c>
      <c r="B979" s="109" t="str">
        <f>'[5]存货（  ）抽查盘点表'!B1020</f>
        <v>1602050017</v>
      </c>
      <c r="C979" s="108" t="str">
        <f>'[5]存货（  ）抽查盘点表'!D1020</f>
        <v>集装箱端板</v>
      </c>
      <c r="D979" s="110"/>
      <c r="E979" s="108"/>
      <c r="F979" s="108" t="str">
        <f>'[5]存货（  ）抽查盘点表'!G1020</f>
        <v>张</v>
      </c>
      <c r="G979" s="111">
        <f>'[5]存货（  ）抽查盘点表'!I1020</f>
        <v>10</v>
      </c>
      <c r="H979" s="111">
        <f t="shared" si="64"/>
        <v>355.286</v>
      </c>
      <c r="I979" s="111">
        <f>'[5]存货（  ）抽查盘点表'!J1020</f>
        <v>3552.86</v>
      </c>
      <c r="J979" s="115">
        <f>'[5]存货（  ）抽查盘点表'!O1020</f>
        <v>10</v>
      </c>
      <c r="K979" s="111">
        <f t="shared" si="65"/>
        <v>177.643</v>
      </c>
      <c r="L979" s="115">
        <f>'[5]存货（  ）抽查盘点表'!Z1020</f>
        <v>1776.43</v>
      </c>
      <c r="M979" s="116">
        <f t="shared" si="66"/>
        <v>-1776.43</v>
      </c>
      <c r="N979" s="117">
        <f t="shared" si="67"/>
        <v>-0.5</v>
      </c>
      <c r="O979" s="118"/>
    </row>
    <row r="980" s="105" customFormat="1" ht="16.5" customHeight="1" spans="1:15">
      <c r="A980" s="108">
        <f>'[5]存货（  ）抽查盘点表'!A1021</f>
        <v>1016</v>
      </c>
      <c r="B980" s="109" t="str">
        <f>'[5]存货（  ）抽查盘点表'!B1021</f>
        <v>1602050018</v>
      </c>
      <c r="C980" s="108" t="str">
        <f>'[5]存货（  ）抽查盘点表'!D1021</f>
        <v>集装箱木地板</v>
      </c>
      <c r="D980" s="110"/>
      <c r="E980" s="108"/>
      <c r="F980" s="108" t="str">
        <f>'[5]存货（  ）抽查盘点表'!G1021</f>
        <v>张</v>
      </c>
      <c r="G980" s="111">
        <f>'[5]存货（  ）抽查盘点表'!I1021</f>
        <v>2</v>
      </c>
      <c r="H980" s="111">
        <f t="shared" si="64"/>
        <v>227.885</v>
      </c>
      <c r="I980" s="111">
        <f>'[5]存货（  ）抽查盘点表'!J1021</f>
        <v>455.77</v>
      </c>
      <c r="J980" s="115">
        <f>'[5]存货（  ）抽查盘点表'!O1021</f>
        <v>2</v>
      </c>
      <c r="K980" s="111">
        <f t="shared" si="65"/>
        <v>113.9425</v>
      </c>
      <c r="L980" s="115">
        <f>'[5]存货（  ）抽查盘点表'!Z1021</f>
        <v>227.885</v>
      </c>
      <c r="M980" s="116">
        <f t="shared" si="66"/>
        <v>-227.885</v>
      </c>
      <c r="N980" s="117">
        <f t="shared" si="67"/>
        <v>-0.5</v>
      </c>
      <c r="O980" s="118"/>
    </row>
    <row r="981" s="105" customFormat="1" ht="16.5" customHeight="1" spans="1:15">
      <c r="A981" s="108">
        <f>'[5]存货（  ）抽查盘点表'!A1022</f>
        <v>1017</v>
      </c>
      <c r="B981" s="109" t="str">
        <f>'[5]存货（  ）抽查盘点表'!B1022</f>
        <v>1602060002</v>
      </c>
      <c r="C981" s="108" t="str">
        <f>'[5]存货（  ）抽查盘点表'!D1022</f>
        <v>箱式工地房</v>
      </c>
      <c r="D981" s="110"/>
      <c r="E981" s="108"/>
      <c r="F981" s="108" t="str">
        <f>'[5]存货（  ）抽查盘点表'!G1022</f>
        <v>件</v>
      </c>
      <c r="G981" s="111">
        <f>'[5]存货（  ）抽查盘点表'!I1022</f>
        <v>1</v>
      </c>
      <c r="H981" s="111">
        <f t="shared" si="64"/>
        <v>8666.04</v>
      </c>
      <c r="I981" s="111">
        <f>'[5]存货（  ）抽查盘点表'!J1022</f>
        <v>8666.04</v>
      </c>
      <c r="J981" s="115">
        <f>'[5]存货（  ）抽查盘点表'!O1022</f>
        <v>0</v>
      </c>
      <c r="K981" s="111">
        <f t="shared" si="65"/>
        <v>0</v>
      </c>
      <c r="L981" s="115">
        <f>'[5]存货（  ）抽查盘点表'!Z1022</f>
        <v>0</v>
      </c>
      <c r="M981" s="116">
        <f t="shared" si="66"/>
        <v>-8666.04</v>
      </c>
      <c r="N981" s="117">
        <f t="shared" si="67"/>
        <v>-1</v>
      </c>
      <c r="O981" s="118"/>
    </row>
    <row r="982" s="105" customFormat="1" ht="16.5" customHeight="1" spans="1:15">
      <c r="A982" s="108">
        <f>'[5]存货（  ）抽查盘点表'!A1023</f>
        <v>1018</v>
      </c>
      <c r="B982" s="109" t="str">
        <f>'[5]存货（  ）抽查盘点表'!B1023</f>
        <v>1701010002</v>
      </c>
      <c r="C982" s="108" t="str">
        <f>'[5]存货（  ）抽查盘点表'!D1023</f>
        <v>天地龙骨</v>
      </c>
      <c r="D982" s="110" t="str">
        <f>'[5]存货（  ）抽查盘点表'!E1023</f>
        <v>ø75</v>
      </c>
      <c r="E982" s="108"/>
      <c r="F982" s="108" t="str">
        <f>'[5]存货（  ）抽查盘点表'!G1023</f>
        <v>支</v>
      </c>
      <c r="G982" s="111">
        <f>'[5]存货（  ）抽查盘点表'!I1023</f>
        <v>85</v>
      </c>
      <c r="H982" s="111">
        <f t="shared" si="64"/>
        <v>10.1568235294118</v>
      </c>
      <c r="I982" s="111">
        <f>'[5]存货（  ）抽查盘点表'!J1023</f>
        <v>863.33</v>
      </c>
      <c r="J982" s="115">
        <f>'[5]存货（  ）抽查盘点表'!O1023</f>
        <v>85</v>
      </c>
      <c r="K982" s="111">
        <f t="shared" si="65"/>
        <v>1.0156824</v>
      </c>
      <c r="L982" s="115">
        <f>'[5]存货（  ）抽查盘点表'!Z1023</f>
        <v>86.333004</v>
      </c>
      <c r="M982" s="116">
        <f t="shared" si="66"/>
        <v>-776.996996</v>
      </c>
      <c r="N982" s="117">
        <f t="shared" si="67"/>
        <v>-0.899999995366778</v>
      </c>
      <c r="O982" s="118"/>
    </row>
    <row r="983" s="105" customFormat="1" ht="16.5" customHeight="1" spans="1:15">
      <c r="A983" s="108">
        <f>'[5]存货（  ）抽查盘点表'!A1024</f>
        <v>1019</v>
      </c>
      <c r="B983" s="109" t="str">
        <f>'[5]存货（  ）抽查盘点表'!B1024</f>
        <v>1701010003</v>
      </c>
      <c r="C983" s="108" t="str">
        <f>'[5]存货（  ）抽查盘点表'!D1024</f>
        <v>天地龙骨</v>
      </c>
      <c r="D983" s="110" t="str">
        <f>'[5]存货（  ）抽查盘点表'!E1024</f>
        <v>ø100</v>
      </c>
      <c r="E983" s="108"/>
      <c r="F983" s="108" t="str">
        <f>'[5]存货（  ）抽查盘点表'!G1024</f>
        <v>支</v>
      </c>
      <c r="G983" s="111">
        <f>'[5]存货（  ）抽查盘点表'!I1024</f>
        <v>72</v>
      </c>
      <c r="H983" s="111">
        <f t="shared" si="64"/>
        <v>11.2823611111111</v>
      </c>
      <c r="I983" s="111">
        <f>'[5]存货（  ）抽查盘点表'!J1024</f>
        <v>812.33</v>
      </c>
      <c r="J983" s="115">
        <f>'[5]存货（  ）抽查盘点表'!O1024</f>
        <v>48</v>
      </c>
      <c r="K983" s="111">
        <f t="shared" si="65"/>
        <v>1.1282361</v>
      </c>
      <c r="L983" s="115">
        <f>'[5]存货（  ）抽查盘点表'!Z1024</f>
        <v>54.1553328</v>
      </c>
      <c r="M983" s="116">
        <f t="shared" si="66"/>
        <v>-758.1746672</v>
      </c>
      <c r="N983" s="117">
        <f t="shared" si="67"/>
        <v>-0.933333333989881</v>
      </c>
      <c r="O983" s="118"/>
    </row>
    <row r="984" s="105" customFormat="1" ht="16.5" customHeight="1" spans="1:15">
      <c r="A984" s="108">
        <f>'[5]存货（  ）抽查盘点表'!A1025</f>
        <v>1020</v>
      </c>
      <c r="B984" s="109" t="str">
        <f>'[5]存货（  ）抽查盘点表'!B1025</f>
        <v>1701010023</v>
      </c>
      <c r="C984" s="108" t="str">
        <f>'[5]存货（  ）抽查盘点表'!D1025</f>
        <v>天地龙骨</v>
      </c>
      <c r="D984" s="110" t="str">
        <f>'[5]存货（  ）抽查盘点表'!E1025</f>
        <v>可耐福ø100</v>
      </c>
      <c r="E984" s="108"/>
      <c r="F984" s="108" t="str">
        <f>'[5]存货（  ）抽查盘点表'!G1025</f>
        <v>支</v>
      </c>
      <c r="G984" s="111">
        <f>'[5]存货（  ）抽查盘点表'!I1025</f>
        <v>53</v>
      </c>
      <c r="H984" s="111">
        <f t="shared" si="64"/>
        <v>22.0160377358491</v>
      </c>
      <c r="I984" s="111">
        <f>'[5]存货（  ）抽查盘点表'!J1025</f>
        <v>1166.85</v>
      </c>
      <c r="J984" s="115">
        <f>'[5]存货（  ）抽查盘点表'!O1025</f>
        <v>53</v>
      </c>
      <c r="K984" s="111">
        <f t="shared" si="65"/>
        <v>2.2016038</v>
      </c>
      <c r="L984" s="115">
        <f>'[5]存货（  ）抽查盘点表'!Z1025</f>
        <v>116.6850014</v>
      </c>
      <c r="M984" s="116">
        <f t="shared" si="66"/>
        <v>-1050.1649986</v>
      </c>
      <c r="N984" s="117">
        <f t="shared" si="67"/>
        <v>-0.899999998800189</v>
      </c>
      <c r="O984" s="118"/>
    </row>
    <row r="985" s="105" customFormat="1" ht="16.5" customHeight="1" spans="1:15">
      <c r="A985" s="108">
        <f>'[5]存货（  ）抽查盘点表'!A1026</f>
        <v>1021</v>
      </c>
      <c r="B985" s="109" t="str">
        <f>'[5]存货（  ）抽查盘点表'!B1026</f>
        <v>1701010033</v>
      </c>
      <c r="C985" s="108" t="str">
        <f>'[5]存货（  ）抽查盘点表'!D1026</f>
        <v>天地龙骨</v>
      </c>
      <c r="D985" s="110" t="str">
        <f>'[5]存货（  ）抽查盘点表'!E1026</f>
        <v>九环 50mm</v>
      </c>
      <c r="E985" s="108"/>
      <c r="F985" s="108" t="str">
        <f>'[5]存货（  ）抽查盘点表'!G1026</f>
        <v>支</v>
      </c>
      <c r="G985" s="111">
        <f>'[5]存货（  ）抽查盘点表'!I1026</f>
        <v>39</v>
      </c>
      <c r="H985" s="111">
        <f t="shared" si="64"/>
        <v>9.20948717948718</v>
      </c>
      <c r="I985" s="111">
        <f>'[5]存货（  ）抽查盘点表'!J1026</f>
        <v>359.17</v>
      </c>
      <c r="J985" s="115">
        <f>'[5]存货（  ）抽查盘点表'!O1026</f>
        <v>0</v>
      </c>
      <c r="K985" s="111">
        <f t="shared" si="65"/>
        <v>0</v>
      </c>
      <c r="L985" s="115">
        <f>'[5]存货（  ）抽查盘点表'!Z1026</f>
        <v>0</v>
      </c>
      <c r="M985" s="116">
        <f t="shared" si="66"/>
        <v>-359.17</v>
      </c>
      <c r="N985" s="117">
        <f t="shared" si="67"/>
        <v>-1</v>
      </c>
      <c r="O985" s="118"/>
    </row>
    <row r="986" s="105" customFormat="1" ht="16.5" customHeight="1" spans="1:15">
      <c r="A986" s="108">
        <f>'[5]存货（  ）抽查盘点表'!A1027</f>
        <v>1022</v>
      </c>
      <c r="B986" s="109" t="str">
        <f>'[5]存货（  ）抽查盘点表'!B1027</f>
        <v>1701011022</v>
      </c>
      <c r="C986" s="108" t="str">
        <f>'[5]存货（  ）抽查盘点表'!D1027</f>
        <v>竖向龙骨</v>
      </c>
      <c r="D986" s="110" t="str">
        <f>'[5]存货（  ）抽查盘点表'!E1027</f>
        <v>可耐福ø100</v>
      </c>
      <c r="E986" s="108"/>
      <c r="F986" s="108" t="str">
        <f>'[5]存货（  ）抽查盘点表'!G1027</f>
        <v>支</v>
      </c>
      <c r="G986" s="111">
        <f>'[5]存货（  ）抽查盘点表'!I1027</f>
        <v>17</v>
      </c>
      <c r="H986" s="111">
        <f t="shared" si="64"/>
        <v>26.1794117647059</v>
      </c>
      <c r="I986" s="111">
        <f>'[5]存货（  ）抽查盘点表'!J1027</f>
        <v>445.05</v>
      </c>
      <c r="J986" s="115">
        <f>'[5]存货（  ）抽查盘点表'!O1027</f>
        <v>0</v>
      </c>
      <c r="K986" s="111">
        <f t="shared" si="65"/>
        <v>0</v>
      </c>
      <c r="L986" s="115">
        <f>'[5]存货（  ）抽查盘点表'!Z1027</f>
        <v>0</v>
      </c>
      <c r="M986" s="116">
        <f t="shared" si="66"/>
        <v>-445.05</v>
      </c>
      <c r="N986" s="117">
        <f t="shared" si="67"/>
        <v>-1</v>
      </c>
      <c r="O986" s="118"/>
    </row>
    <row r="987" s="105" customFormat="1" ht="16.5" customHeight="1" spans="1:15">
      <c r="A987" s="108">
        <f>'[5]存货（  ）抽查盘点表'!A1028</f>
        <v>1023</v>
      </c>
      <c r="B987" s="109" t="str">
        <f>'[5]存货（  ）抽查盘点表'!B1028</f>
        <v>1701011032</v>
      </c>
      <c r="C987" s="108" t="str">
        <f>'[5]存货（  ）抽查盘点表'!D1028</f>
        <v>竖向龙骨</v>
      </c>
      <c r="D987" s="110" t="str">
        <f>'[5]存货（  ）抽查盘点表'!E1028</f>
        <v>九环 75mm</v>
      </c>
      <c r="E987" s="108"/>
      <c r="F987" s="108" t="str">
        <f>'[5]存货（  ）抽查盘点表'!G1028</f>
        <v>支</v>
      </c>
      <c r="G987" s="111">
        <f>'[5]存货（  ）抽查盘点表'!I1028</f>
        <v>1053</v>
      </c>
      <c r="H987" s="111">
        <f t="shared" si="64"/>
        <v>11.8106552706553</v>
      </c>
      <c r="I987" s="111">
        <f>'[5]存货（  ）抽查盘点表'!J1028</f>
        <v>12436.62</v>
      </c>
      <c r="J987" s="115">
        <f>'[5]存货（  ）抽查盘点表'!O1028</f>
        <v>912</v>
      </c>
      <c r="K987" s="111">
        <f t="shared" si="65"/>
        <v>1.1810655</v>
      </c>
      <c r="L987" s="115">
        <f>'[5]存货（  ）抽查盘点表'!Z1028</f>
        <v>1077.131736</v>
      </c>
      <c r="M987" s="116">
        <f t="shared" si="66"/>
        <v>-11359.488264</v>
      </c>
      <c r="N987" s="117">
        <f t="shared" si="67"/>
        <v>-0.913390315375078</v>
      </c>
      <c r="O987" s="118"/>
    </row>
    <row r="988" s="105" customFormat="1" ht="16.5" customHeight="1" spans="1:15">
      <c r="A988" s="108">
        <f>'[5]存货（  ）抽查盘点表'!A1029</f>
        <v>1024</v>
      </c>
      <c r="B988" s="109" t="str">
        <f>'[5]存货（  ）抽查盘点表'!B1029</f>
        <v>1701011034</v>
      </c>
      <c r="C988" s="108" t="str">
        <f>'[5]存货（  ）抽查盘点表'!D1029</f>
        <v>竖向龙骨</v>
      </c>
      <c r="D988" s="110" t="str">
        <f>'[5]存货（  ）抽查盘点表'!E1029</f>
        <v>九环 150mm</v>
      </c>
      <c r="E988" s="108"/>
      <c r="F988" s="108" t="str">
        <f>'[5]存货（  ）抽查盘点表'!G1029</f>
        <v>支</v>
      </c>
      <c r="G988" s="111">
        <f>'[5]存货（  ）抽查盘点表'!I1029</f>
        <v>176</v>
      </c>
      <c r="H988" s="111">
        <f t="shared" si="64"/>
        <v>18.1856818181818</v>
      </c>
      <c r="I988" s="111">
        <f>'[5]存货（  ）抽查盘点表'!J1029</f>
        <v>3200.68</v>
      </c>
      <c r="J988" s="115">
        <f>'[5]存货（  ）抽查盘点表'!O1029</f>
        <v>176</v>
      </c>
      <c r="K988" s="111">
        <f t="shared" si="65"/>
        <v>1.8185682</v>
      </c>
      <c r="L988" s="115">
        <f>'[5]存货（  ）抽查盘点表'!Z1029</f>
        <v>320.0680032</v>
      </c>
      <c r="M988" s="116">
        <f t="shared" si="66"/>
        <v>-2880.6119968</v>
      </c>
      <c r="N988" s="117">
        <f t="shared" si="67"/>
        <v>-0.899999999000212</v>
      </c>
      <c r="O988" s="118"/>
    </row>
    <row r="989" s="105" customFormat="1" ht="16.5" customHeight="1" spans="1:15">
      <c r="A989" s="108">
        <f>'[5]存货（  ）抽查盘点表'!A1030</f>
        <v>1025</v>
      </c>
      <c r="B989" s="109" t="str">
        <f>'[5]存货（  ）抽查盘点表'!B1030</f>
        <v>1701012032</v>
      </c>
      <c r="C989" s="108" t="str">
        <f>'[5]存货（  ）抽查盘点表'!D1030</f>
        <v>穿心龙骨</v>
      </c>
      <c r="D989" s="110" t="str">
        <f>'[5]存货（  ）抽查盘点表'!E1030</f>
        <v>九环 20mm</v>
      </c>
      <c r="E989" s="108"/>
      <c r="F989" s="108" t="str">
        <f>'[5]存货（  ）抽查盘点表'!G1030</f>
        <v>支</v>
      </c>
      <c r="G989" s="111">
        <f>'[5]存货（  ）抽查盘点表'!I1030</f>
        <v>151</v>
      </c>
      <c r="H989" s="111">
        <f t="shared" ref="H989:H1052" si="68">IF(G989=0,0,I989/G989)</f>
        <v>12.1217218543046</v>
      </c>
      <c r="I989" s="111">
        <f>'[5]存货（  ）抽查盘点表'!J1030</f>
        <v>1830.38</v>
      </c>
      <c r="J989" s="115">
        <f>'[5]存货（  ）抽查盘点表'!O1030</f>
        <v>151</v>
      </c>
      <c r="K989" s="111">
        <f t="shared" ref="K989:K1052" si="69">IF(J989=0,0,L989/J989)</f>
        <v>1.2121722</v>
      </c>
      <c r="L989" s="115">
        <f>'[5]存货（  ）抽查盘点表'!Z1030</f>
        <v>183.0380022</v>
      </c>
      <c r="M989" s="116">
        <f t="shared" ref="M989:M1052" si="70">IF(L989="","",L989-I989)</f>
        <v>-1647.3419978</v>
      </c>
      <c r="N989" s="117">
        <f t="shared" ref="N989:N1052" si="71">IF(ISERR(M989/I989),"",M989/I989)</f>
        <v>-0.899999998798064</v>
      </c>
      <c r="O989" s="118"/>
    </row>
    <row r="990" s="105" customFormat="1" ht="16.5" customHeight="1" spans="1:15">
      <c r="A990" s="108">
        <f>'[5]存货（  ）抽查盘点表'!A1031</f>
        <v>1026</v>
      </c>
      <c r="B990" s="109" t="str">
        <f>'[5]存货（  ）抽查盘点表'!B1031</f>
        <v>1701014009</v>
      </c>
      <c r="C990" s="108" t="str">
        <f>'[5]存货（  ）抽查盘点表'!D1031</f>
        <v>木龙骨</v>
      </c>
      <c r="D990" s="110" t="str">
        <f>'[5]存货（  ）抽查盘点表'!E1031</f>
        <v>40*30</v>
      </c>
      <c r="E990" s="108"/>
      <c r="F990" s="108" t="str">
        <f>'[5]存货（  ）抽查盘点表'!G1031</f>
        <v>支</v>
      </c>
      <c r="G990" s="111">
        <f>'[5]存货（  ）抽查盘点表'!I1031</f>
        <v>11</v>
      </c>
      <c r="H990" s="111">
        <f t="shared" si="68"/>
        <v>63.7927272727273</v>
      </c>
      <c r="I990" s="111">
        <f>'[5]存货（  ）抽查盘点表'!J1031</f>
        <v>701.72</v>
      </c>
      <c r="J990" s="115">
        <f>'[5]存货（  ）抽查盘点表'!O1031</f>
        <v>11</v>
      </c>
      <c r="K990" s="111">
        <f t="shared" si="69"/>
        <v>6.3792727</v>
      </c>
      <c r="L990" s="115">
        <f>'[5]存货（  ）抽查盘点表'!Z1031</f>
        <v>70.1719997</v>
      </c>
      <c r="M990" s="116">
        <f t="shared" si="70"/>
        <v>-631.5480003</v>
      </c>
      <c r="N990" s="117">
        <f t="shared" si="71"/>
        <v>-0.900000000427521</v>
      </c>
      <c r="O990" s="118"/>
    </row>
    <row r="991" s="105" customFormat="1" ht="16.5" customHeight="1" spans="1:15">
      <c r="A991" s="108">
        <f>'[5]存货（  ）抽查盘点表'!A1032</f>
        <v>1027</v>
      </c>
      <c r="B991" s="109" t="str">
        <f>'[5]存货（  ）抽查盘点表'!B1032</f>
        <v>1701015004</v>
      </c>
      <c r="C991" s="108" t="str">
        <f>'[5]存货（  ）抽查盘点表'!D1032</f>
        <v>铝方管</v>
      </c>
      <c r="D991" s="110" t="str">
        <f>'[5]存货（  ）抽查盘点表'!E1032</f>
        <v>100*44*2</v>
      </c>
      <c r="E991" s="108"/>
      <c r="F991" s="108" t="str">
        <f>'[5]存货（  ）抽查盘点表'!G1032</f>
        <v>米</v>
      </c>
      <c r="G991" s="111">
        <f>'[5]存货（  ）抽查盘点表'!I1032</f>
        <v>100.75</v>
      </c>
      <c r="H991" s="111">
        <f t="shared" si="68"/>
        <v>40</v>
      </c>
      <c r="I991" s="111">
        <f>'[5]存货（  ）抽查盘点表'!J1032</f>
        <v>4030</v>
      </c>
      <c r="J991" s="115">
        <f>'[5]存货（  ）抽查盘点表'!O1032</f>
        <v>0</v>
      </c>
      <c r="K991" s="111">
        <f t="shared" si="69"/>
        <v>0</v>
      </c>
      <c r="L991" s="115">
        <f>'[5]存货（  ）抽查盘点表'!Z1032</f>
        <v>0</v>
      </c>
      <c r="M991" s="116">
        <f t="shared" si="70"/>
        <v>-4030</v>
      </c>
      <c r="N991" s="117">
        <f t="shared" si="71"/>
        <v>-1</v>
      </c>
      <c r="O991" s="118"/>
    </row>
    <row r="992" s="105" customFormat="1" ht="16.5" customHeight="1" spans="1:15">
      <c r="A992" s="108">
        <f>'[5]存货（  ）抽查盘点表'!A1033</f>
        <v>1028</v>
      </c>
      <c r="B992" s="109" t="str">
        <f>'[5]存货（  ）抽查盘点表'!B1033</f>
        <v>1701015005</v>
      </c>
      <c r="C992" s="108" t="str">
        <f>'[5]存货（  ）抽查盘点表'!D1033</f>
        <v>铝方管</v>
      </c>
      <c r="D992" s="110" t="str">
        <f>'[5]存货（  ）抽查盘点表'!E1033</f>
        <v>50*30*2.5</v>
      </c>
      <c r="E992" s="108"/>
      <c r="F992" s="108" t="str">
        <f>'[5]存货（  ）抽查盘点表'!G1033</f>
        <v>米</v>
      </c>
      <c r="G992" s="111">
        <f>'[5]存货（  ）抽查盘点表'!I1033</f>
        <v>583</v>
      </c>
      <c r="H992" s="111">
        <f t="shared" si="68"/>
        <v>11.8073070325901</v>
      </c>
      <c r="I992" s="111">
        <f>'[5]存货（  ）抽查盘点表'!J1033</f>
        <v>6883.66</v>
      </c>
      <c r="J992" s="115">
        <f>'[5]存货（  ）抽查盘点表'!O1033</f>
        <v>198</v>
      </c>
      <c r="K992" s="111">
        <f t="shared" si="69"/>
        <v>1.1807307</v>
      </c>
      <c r="L992" s="115">
        <f>'[5]存货（  ）抽查盘点表'!Z1033</f>
        <v>233.7846786</v>
      </c>
      <c r="M992" s="116">
        <f t="shared" si="70"/>
        <v>-6649.8753214</v>
      </c>
      <c r="N992" s="117">
        <f t="shared" si="71"/>
        <v>-0.966037735942798</v>
      </c>
      <c r="O992" s="118"/>
    </row>
    <row r="993" s="105" customFormat="1" ht="16.5" customHeight="1" spans="1:15">
      <c r="A993" s="108">
        <f>'[5]存货（  ）抽查盘点表'!A1034</f>
        <v>1029</v>
      </c>
      <c r="B993" s="109" t="str">
        <f>'[5]存货（  ）抽查盘点表'!B1034</f>
        <v>1701015007</v>
      </c>
      <c r="C993" s="108" t="str">
        <f>'[5]存货（  ）抽查盘点表'!D1034</f>
        <v>铝方管</v>
      </c>
      <c r="D993" s="110" t="str">
        <f>'[5]存货（  ）抽查盘点表'!E1034</f>
        <v>150*60*3</v>
      </c>
      <c r="E993" s="108"/>
      <c r="F993" s="108" t="str">
        <f>'[5]存货（  ）抽查盘点表'!G1034</f>
        <v>米</v>
      </c>
      <c r="G993" s="111">
        <f>'[5]存货（  ）抽查盘点表'!I1034</f>
        <v>6.6</v>
      </c>
      <c r="H993" s="111">
        <f t="shared" si="68"/>
        <v>76.9242424242424</v>
      </c>
      <c r="I993" s="111">
        <f>'[5]存货（  ）抽查盘点表'!J1034</f>
        <v>507.7</v>
      </c>
      <c r="J993" s="115">
        <f>'[5]存货（  ）抽查盘点表'!O1034</f>
        <v>6.6</v>
      </c>
      <c r="K993" s="111">
        <f t="shared" si="69"/>
        <v>7.6924242</v>
      </c>
      <c r="L993" s="115">
        <f>'[5]存货（  ）抽查盘点表'!Z1034</f>
        <v>50.76999972</v>
      </c>
      <c r="M993" s="116">
        <f t="shared" si="70"/>
        <v>-456.93000028</v>
      </c>
      <c r="N993" s="117">
        <f t="shared" si="71"/>
        <v>-0.900000000551507</v>
      </c>
      <c r="O993" s="118"/>
    </row>
    <row r="994" s="105" customFormat="1" ht="16.5" customHeight="1" spans="1:15">
      <c r="A994" s="108">
        <f>'[5]存货（  ）抽查盘点表'!A1035</f>
        <v>1030</v>
      </c>
      <c r="B994" s="109" t="str">
        <f>'[5]存货（  ）抽查盘点表'!B1035</f>
        <v>1701019003</v>
      </c>
      <c r="C994" s="108" t="str">
        <f>'[5]存货（  ）抽查盘点表'!D1035</f>
        <v>支撑卡</v>
      </c>
      <c r="D994" s="110" t="str">
        <f>'[5]存货（  ）抽查盘点表'!E1035</f>
        <v>38</v>
      </c>
      <c r="E994" s="108"/>
      <c r="F994" s="108" t="str">
        <f>'[5]存货（  ）抽查盘点表'!G1035</f>
        <v>件</v>
      </c>
      <c r="G994" s="111">
        <f>'[5]存货（  ）抽查盘点表'!I1035</f>
        <v>0</v>
      </c>
      <c r="H994" s="111">
        <f t="shared" si="68"/>
        <v>0</v>
      </c>
      <c r="I994" s="111">
        <f>'[5]存货（  ）抽查盘点表'!J1035</f>
        <v>1.94</v>
      </c>
      <c r="J994" s="115">
        <f>'[5]存货（  ）抽查盘点表'!O1035</f>
        <v>0</v>
      </c>
      <c r="K994" s="111">
        <f t="shared" si="69"/>
        <v>0</v>
      </c>
      <c r="L994" s="115">
        <f>'[5]存货（  ）抽查盘点表'!Z1035</f>
        <v>0</v>
      </c>
      <c r="M994" s="116">
        <f t="shared" si="70"/>
        <v>-1.94</v>
      </c>
      <c r="N994" s="117">
        <f t="shared" si="71"/>
        <v>-1</v>
      </c>
      <c r="O994" s="118"/>
    </row>
    <row r="995" s="105" customFormat="1" ht="16.5" customHeight="1" spans="1:15">
      <c r="A995" s="108">
        <f>'[5]存货（  ）抽查盘点表'!A1036</f>
        <v>1031</v>
      </c>
      <c r="B995" s="109" t="str">
        <f>'[5]存货（  ）抽查盘点表'!B1036</f>
        <v>1701019007</v>
      </c>
      <c r="C995" s="108" t="str">
        <f>'[5]存货（  ）抽查盘点表'!D1036</f>
        <v>角码</v>
      </c>
      <c r="D995" s="110"/>
      <c r="E995" s="108"/>
      <c r="F995" s="108" t="str">
        <f>'[5]存货（  ）抽查盘点表'!G1036</f>
        <v>个</v>
      </c>
      <c r="G995" s="111">
        <f>'[5]存货（  ）抽查盘点表'!I1036</f>
        <v>562</v>
      </c>
      <c r="H995" s="111">
        <f t="shared" si="68"/>
        <v>6.18832740213523</v>
      </c>
      <c r="I995" s="111">
        <f>'[5]存货（  ）抽查盘点表'!J1036</f>
        <v>3477.84</v>
      </c>
      <c r="J995" s="115">
        <f>'[5]存货（  ）抽查盘点表'!O1036</f>
        <v>562</v>
      </c>
      <c r="K995" s="111">
        <f t="shared" si="69"/>
        <v>0.6188327</v>
      </c>
      <c r="L995" s="115">
        <f>'[5]存货（  ）抽查盘点表'!Z1036</f>
        <v>347.7839774</v>
      </c>
      <c r="M995" s="116">
        <f t="shared" si="70"/>
        <v>-3130.0560226</v>
      </c>
      <c r="N995" s="117">
        <f t="shared" si="71"/>
        <v>-0.900000006498286</v>
      </c>
      <c r="O995" s="118"/>
    </row>
    <row r="996" s="105" customFormat="1" ht="16.5" customHeight="1" spans="1:15">
      <c r="A996" s="108">
        <f>'[5]存货（  ）抽查盘点表'!A1037</f>
        <v>1032</v>
      </c>
      <c r="B996" s="109" t="str">
        <f>'[5]存货（  ）抽查盘点表'!B1037</f>
        <v>1701019010</v>
      </c>
      <c r="C996" s="108" t="str">
        <f>'[5]存货（  ）抽查盘点表'!D1037</f>
        <v>穿心龙骨</v>
      </c>
      <c r="D996" s="110" t="str">
        <f>'[5]存货（  ）抽查盘点表'!E1037</f>
        <v>可耐福28mm</v>
      </c>
      <c r="E996" s="108"/>
      <c r="F996" s="108" t="str">
        <f>'[5]存货（  ）抽查盘点表'!G1037</f>
        <v>支</v>
      </c>
      <c r="G996" s="111">
        <f>'[5]存货（  ）抽查盘点表'!I1037</f>
        <v>19</v>
      </c>
      <c r="H996" s="111">
        <f t="shared" si="68"/>
        <v>14.6547368421053</v>
      </c>
      <c r="I996" s="111">
        <f>'[5]存货（  ）抽查盘点表'!J1037</f>
        <v>278.44</v>
      </c>
      <c r="J996" s="115">
        <f>'[5]存货（  ）抽查盘点表'!O1037</f>
        <v>19</v>
      </c>
      <c r="K996" s="111">
        <f t="shared" si="69"/>
        <v>1.4654737</v>
      </c>
      <c r="L996" s="115">
        <f>'[5]存货（  ）抽查盘点表'!Z1037</f>
        <v>27.8440003</v>
      </c>
      <c r="M996" s="116">
        <f t="shared" si="70"/>
        <v>-250.5959997</v>
      </c>
      <c r="N996" s="117">
        <f t="shared" si="71"/>
        <v>-0.899999998922569</v>
      </c>
      <c r="O996" s="118"/>
    </row>
    <row r="997" s="105" customFormat="1" ht="16.5" customHeight="1" spans="1:15">
      <c r="A997" s="108">
        <f>'[5]存货（  ）抽查盘点表'!A1038</f>
        <v>1033</v>
      </c>
      <c r="B997" s="109" t="str">
        <f>'[5]存货（  ）抽查盘点表'!B1038</f>
        <v>170101912</v>
      </c>
      <c r="C997" s="108" t="str">
        <f>'[5]存货（  ）抽查盘点表'!D1038</f>
        <v>穿心卡子</v>
      </c>
      <c r="D997" s="110"/>
      <c r="E997" s="108"/>
      <c r="F997" s="108" t="str">
        <f>'[5]存货（  ）抽查盘点表'!G1038</f>
        <v>个</v>
      </c>
      <c r="G997" s="111">
        <f>'[5]存货（  ）抽查盘点表'!I1038</f>
        <v>198</v>
      </c>
      <c r="H997" s="111">
        <f t="shared" si="68"/>
        <v>0.165606060606061</v>
      </c>
      <c r="I997" s="111">
        <f>'[5]存货（  ）抽查盘点表'!J1038</f>
        <v>32.79</v>
      </c>
      <c r="J997" s="115">
        <f>'[5]存货（  ）抽查盘点表'!O1038</f>
        <v>198</v>
      </c>
      <c r="K997" s="111">
        <f t="shared" si="69"/>
        <v>0.0165606</v>
      </c>
      <c r="L997" s="115">
        <f>'[5]存货（  ）抽查盘点表'!Z1038</f>
        <v>3.2789988</v>
      </c>
      <c r="M997" s="116">
        <f t="shared" si="70"/>
        <v>-29.5110012</v>
      </c>
      <c r="N997" s="117">
        <f t="shared" si="71"/>
        <v>-0.900000036596523</v>
      </c>
      <c r="O997" s="118"/>
    </row>
    <row r="998" s="105" customFormat="1" ht="16.5" customHeight="1" spans="1:15">
      <c r="A998" s="108">
        <f>'[5]存货（  ）抽查盘点表'!A1039</f>
        <v>1034</v>
      </c>
      <c r="B998" s="109" t="str">
        <f>'[5]存货（  ）抽查盘点表'!B1039</f>
        <v>1701021101</v>
      </c>
      <c r="C998" s="108" t="str">
        <f>'[5]存货（  ）抽查盘点表'!D1039</f>
        <v>纤维水泥板</v>
      </c>
      <c r="D998" s="110" t="str">
        <f>'[5]存货（  ）抽查盘点表'!E1039</f>
        <v>海龙2440*1220*8</v>
      </c>
      <c r="E998" s="108"/>
      <c r="F998" s="108" t="str">
        <f>'[5]存货（  ）抽查盘点表'!G1039</f>
        <v>平方米</v>
      </c>
      <c r="G998" s="111">
        <f>'[5]存货（  ）抽查盘点表'!I1039</f>
        <v>863.8</v>
      </c>
      <c r="H998" s="111">
        <f t="shared" si="68"/>
        <v>15.9978814540403</v>
      </c>
      <c r="I998" s="111">
        <f>'[5]存货（  ）抽查盘点表'!J1039</f>
        <v>13818.97</v>
      </c>
      <c r="J998" s="115">
        <f>'[5]存货（  ）抽查盘点表'!O1039</f>
        <v>863.8</v>
      </c>
      <c r="K998" s="111">
        <f t="shared" si="69"/>
        <v>1.5997881</v>
      </c>
      <c r="L998" s="115">
        <f>'[5]存货（  ）抽查盘点表'!Z1039</f>
        <v>1381.89696078</v>
      </c>
      <c r="M998" s="116">
        <f t="shared" si="70"/>
        <v>-12437.07303922</v>
      </c>
      <c r="N998" s="117">
        <f t="shared" si="71"/>
        <v>-0.900000002838128</v>
      </c>
      <c r="O998" s="118"/>
    </row>
    <row r="999" s="105" customFormat="1" ht="16.5" customHeight="1" spans="1:15">
      <c r="A999" s="108">
        <f>'[5]存货（  ）抽查盘点表'!A1040</f>
        <v>1035</v>
      </c>
      <c r="B999" s="109" t="str">
        <f>'[5]存货（  ）抽查盘点表'!B1040</f>
        <v>1701021102</v>
      </c>
      <c r="C999" s="108" t="str">
        <f>'[5]存货（  ）抽查盘点表'!D1040</f>
        <v>纤维水泥板</v>
      </c>
      <c r="D999" s="110" t="str">
        <f>'[5]存货（  ）抽查盘点表'!E1040</f>
        <v>海龙2440*1220*10</v>
      </c>
      <c r="E999" s="108"/>
      <c r="F999" s="108" t="str">
        <f>'[5]存货（  ）抽查盘点表'!G1040</f>
        <v>平方米</v>
      </c>
      <c r="G999" s="111">
        <f>'[5]存货（  ）抽查盘点表'!I1040</f>
        <v>736</v>
      </c>
      <c r="H999" s="111">
        <f t="shared" si="68"/>
        <v>18.723722826087</v>
      </c>
      <c r="I999" s="111">
        <f>'[5]存货（  ）抽查盘点表'!J1040</f>
        <v>13780.66</v>
      </c>
      <c r="J999" s="115">
        <f>'[5]存货（  ）抽查盘点表'!O1040</f>
        <v>736</v>
      </c>
      <c r="K999" s="111">
        <f t="shared" si="69"/>
        <v>1.8723723</v>
      </c>
      <c r="L999" s="115">
        <f>'[5]存货（  ）抽查盘点表'!Z1040</f>
        <v>1378.0660128</v>
      </c>
      <c r="M999" s="116">
        <f t="shared" si="70"/>
        <v>-12402.5939872</v>
      </c>
      <c r="N999" s="117">
        <f t="shared" si="71"/>
        <v>-0.899999999071162</v>
      </c>
      <c r="O999" s="118"/>
    </row>
    <row r="1000" s="105" customFormat="1" ht="16.5" customHeight="1" spans="1:15">
      <c r="A1000" s="108">
        <f>'[5]存货（  ）抽查盘点表'!A1041</f>
        <v>1036</v>
      </c>
      <c r="B1000" s="109" t="str">
        <f>'[5]存货（  ）抽查盘点表'!B1041</f>
        <v>1701021106</v>
      </c>
      <c r="C1000" s="108" t="str">
        <f>'[5]存货（  ）抽查盘点表'!D1041</f>
        <v>纤维水泥板</v>
      </c>
      <c r="D1000" s="110" t="str">
        <f>'[5]存货（  ）抽查盘点表'!E1041</f>
        <v>2400*1200*8</v>
      </c>
      <c r="E1000" s="108"/>
      <c r="F1000" s="108" t="str">
        <f>'[5]存货（  ）抽查盘点表'!G1041</f>
        <v>平方米</v>
      </c>
      <c r="G1000" s="111">
        <f>'[5]存货（  ）抽查盘点表'!I1041</f>
        <v>215.9998</v>
      </c>
      <c r="H1000" s="111">
        <f t="shared" si="68"/>
        <v>18.7470543954207</v>
      </c>
      <c r="I1000" s="111">
        <f>'[5]存货（  ）抽查盘点表'!J1041</f>
        <v>4049.36</v>
      </c>
      <c r="J1000" s="115">
        <f>'[5]存货（  ）抽查盘点表'!O1041</f>
        <v>215.9998</v>
      </c>
      <c r="K1000" s="111">
        <f t="shared" si="69"/>
        <v>1.8747054</v>
      </c>
      <c r="L1000" s="115">
        <f>'[5]存货（  ）抽查盘点表'!Z1041</f>
        <v>404.93599145892</v>
      </c>
      <c r="M1000" s="116">
        <f t="shared" si="70"/>
        <v>-3644.42400854108</v>
      </c>
      <c r="N1000" s="117">
        <f t="shared" si="71"/>
        <v>-0.900000002109242</v>
      </c>
      <c r="O1000" s="118"/>
    </row>
    <row r="1001" s="105" customFormat="1" ht="16.5" customHeight="1" spans="1:15">
      <c r="A1001" s="108">
        <f>'[5]存货（  ）抽查盘点表'!A1042</f>
        <v>1037</v>
      </c>
      <c r="B1001" s="109" t="str">
        <f>'[5]存货（  ）抽查盘点表'!B1042</f>
        <v>1701021108</v>
      </c>
      <c r="C1001" s="108" t="str">
        <f>'[5]存货（  ）抽查盘点表'!D1042</f>
        <v>纤维水泥板</v>
      </c>
      <c r="D1001" s="110" t="str">
        <f>'[5]存货（  ）抽查盘点表'!E1042</f>
        <v>2400*1200*12</v>
      </c>
      <c r="E1001" s="108"/>
      <c r="F1001" s="108" t="str">
        <f>'[5]存货（  ）抽查盘点表'!G1042</f>
        <v>平方米</v>
      </c>
      <c r="G1001" s="111">
        <f>'[5]存货（  ）抽查盘点表'!I1042</f>
        <v>139.16</v>
      </c>
      <c r="H1001" s="111">
        <f t="shared" si="68"/>
        <v>35.4097441793619</v>
      </c>
      <c r="I1001" s="111">
        <f>'[5]存货（  ）抽查盘点表'!J1042</f>
        <v>4927.62</v>
      </c>
      <c r="J1001" s="115">
        <f>'[5]存货（  ）抽查盘点表'!O1042</f>
        <v>139.16</v>
      </c>
      <c r="K1001" s="111">
        <f t="shared" si="69"/>
        <v>3.5409744</v>
      </c>
      <c r="L1001" s="115">
        <f>'[5]存货（  ）抽查盘点表'!Z1042</f>
        <v>492.761997504</v>
      </c>
      <c r="M1001" s="116">
        <f t="shared" si="70"/>
        <v>-4434.858002496</v>
      </c>
      <c r="N1001" s="117">
        <f t="shared" si="71"/>
        <v>-0.900000000506533</v>
      </c>
      <c r="O1001" s="118"/>
    </row>
    <row r="1002" s="105" customFormat="1" ht="16.5" customHeight="1" spans="1:15">
      <c r="A1002" s="108">
        <f>'[5]存货（  ）抽查盘点表'!A1043</f>
        <v>1038</v>
      </c>
      <c r="B1002" s="109" t="str">
        <f>'[5]存货（  ）抽查盘点表'!B1043</f>
        <v>1701021111</v>
      </c>
      <c r="C1002" s="108" t="str">
        <f>'[5]存货（  ）抽查盘点表'!D1043</f>
        <v>纤维水泥板</v>
      </c>
      <c r="D1002" s="110"/>
      <c r="E1002" s="108"/>
      <c r="F1002" s="108" t="str">
        <f>'[5]存货（  ）抽查盘点表'!G1043</f>
        <v>张</v>
      </c>
      <c r="G1002" s="111">
        <f>'[5]存货（  ）抽查盘点表'!I1043</f>
        <v>58</v>
      </c>
      <c r="H1002" s="111">
        <f t="shared" si="68"/>
        <v>121.921206896552</v>
      </c>
      <c r="I1002" s="111">
        <f>'[5]存货（  ）抽查盘点表'!J1043</f>
        <v>7071.43</v>
      </c>
      <c r="J1002" s="115">
        <f>'[5]存货（  ）抽查盘点表'!O1043</f>
        <v>58</v>
      </c>
      <c r="K1002" s="111">
        <f t="shared" si="69"/>
        <v>12.1921207</v>
      </c>
      <c r="L1002" s="115">
        <f>'[5]存货（  ）抽查盘点表'!Z1043</f>
        <v>707.1430006</v>
      </c>
      <c r="M1002" s="116">
        <f t="shared" si="70"/>
        <v>-6364.2869994</v>
      </c>
      <c r="N1002" s="117">
        <f t="shared" si="71"/>
        <v>-0.899999999915152</v>
      </c>
      <c r="O1002" s="118"/>
    </row>
    <row r="1003" s="105" customFormat="1" ht="16.5" customHeight="1" spans="1:15">
      <c r="A1003" s="108">
        <f>'[5]存货（  ）抽查盘点表'!A1044</f>
        <v>1039</v>
      </c>
      <c r="B1003" s="109" t="str">
        <f>'[5]存货（  ）抽查盘点表'!B1044</f>
        <v>1701021113</v>
      </c>
      <c r="C1003" s="108" t="str">
        <f>'[5]存货（  ）抽查盘点表'!D1044</f>
        <v>纤维水泥板</v>
      </c>
      <c r="D1003" s="110" t="str">
        <f>'[5]存货（  ）抽查盘点表'!E1044</f>
        <v>2400*1200*15 </v>
      </c>
      <c r="E1003" s="108"/>
      <c r="F1003" s="108" t="str">
        <f>'[5]存货（  ）抽查盘点表'!G1044</f>
        <v>张</v>
      </c>
      <c r="G1003" s="111">
        <f>'[5]存货（  ）抽查盘点表'!I1044</f>
        <v>485</v>
      </c>
      <c r="H1003" s="111">
        <f t="shared" si="68"/>
        <v>41.5928659793814</v>
      </c>
      <c r="I1003" s="111">
        <f>'[5]存货（  ）抽查盘点表'!J1044</f>
        <v>20172.54</v>
      </c>
      <c r="J1003" s="115">
        <f>'[5]存货（  ）抽查盘点表'!O1044</f>
        <v>65</v>
      </c>
      <c r="K1003" s="111">
        <f t="shared" si="69"/>
        <v>4.1592866</v>
      </c>
      <c r="L1003" s="115">
        <f>'[5]存货（  ）抽查盘点表'!Z1044</f>
        <v>270.353629</v>
      </c>
      <c r="M1003" s="116">
        <f t="shared" si="70"/>
        <v>-19902.186371</v>
      </c>
      <c r="N1003" s="117">
        <f t="shared" si="71"/>
        <v>-0.986597938137686</v>
      </c>
      <c r="O1003" s="118"/>
    </row>
    <row r="1004" s="105" customFormat="1" ht="16.5" customHeight="1" spans="1:15">
      <c r="A1004" s="108">
        <f>'[5]存货（  ）抽查盘点表'!A1045</f>
        <v>1040</v>
      </c>
      <c r="B1004" s="109" t="str">
        <f>'[5]存货（  ）抽查盘点表'!B1045</f>
        <v>1701030402</v>
      </c>
      <c r="C1004" s="108" t="str">
        <f>'[5]存货（  ）抽查盘点表'!D1045</f>
        <v>纸面石膏板</v>
      </c>
      <c r="D1004" s="110" t="str">
        <f>'[5]存货（  ）抽查盘点表'!E1045</f>
        <v>2400*1200*12</v>
      </c>
      <c r="E1004" s="108"/>
      <c r="F1004" s="108" t="str">
        <f>'[5]存货（  ）抽查盘点表'!G1045</f>
        <v>平方米</v>
      </c>
      <c r="G1004" s="111">
        <f>'[5]存货（  ）抽查盘点表'!I1045</f>
        <v>33.32</v>
      </c>
      <c r="H1004" s="111">
        <f t="shared" si="68"/>
        <v>29.0060024009604</v>
      </c>
      <c r="I1004" s="111">
        <f>'[5]存货（  ）抽查盘点表'!J1045</f>
        <v>966.48</v>
      </c>
      <c r="J1004" s="115">
        <f>'[5]存货（  ）抽查盘点表'!O1045</f>
        <v>33.32</v>
      </c>
      <c r="K1004" s="111">
        <f t="shared" si="69"/>
        <v>2.9006002</v>
      </c>
      <c r="L1004" s="115">
        <f>'[5]存货（  ）抽查盘点表'!Z1045</f>
        <v>96.647998664</v>
      </c>
      <c r="M1004" s="116">
        <f t="shared" si="70"/>
        <v>-869.832001336</v>
      </c>
      <c r="N1004" s="117">
        <f t="shared" si="71"/>
        <v>-0.900000001382336</v>
      </c>
      <c r="O1004" s="118"/>
    </row>
    <row r="1005" s="105" customFormat="1" ht="16.5" customHeight="1" spans="1:15">
      <c r="A1005" s="108">
        <f>'[5]存货（  ）抽查盘点表'!A1046</f>
        <v>1041</v>
      </c>
      <c r="B1005" s="109" t="str">
        <f>'[5]存货（  ）抽查盘点表'!B1046</f>
        <v>1701040002</v>
      </c>
      <c r="C1005" s="108" t="str">
        <f>'[5]存货（  ）抽查盘点表'!D1046</f>
        <v>氧化镁板</v>
      </c>
      <c r="D1005" s="110" t="str">
        <f>'[5]存货（  ）抽查盘点表'!E1046</f>
        <v>中镁1220*2440*12</v>
      </c>
      <c r="E1005" s="108"/>
      <c r="F1005" s="108" t="str">
        <f>'[5]存货（  ）抽查盘点表'!G1046</f>
        <v>平方米</v>
      </c>
      <c r="G1005" s="111">
        <f>'[5]存货（  ）抽查盘点表'!I1046</f>
        <v>101.18</v>
      </c>
      <c r="H1005" s="111">
        <f t="shared" si="68"/>
        <v>17.4525597944258</v>
      </c>
      <c r="I1005" s="111">
        <f>'[5]存货（  ）抽查盘点表'!J1046</f>
        <v>1765.85</v>
      </c>
      <c r="J1005" s="115">
        <f>'[5]存货（  ）抽查盘点表'!O1046</f>
        <v>101.18</v>
      </c>
      <c r="K1005" s="111">
        <f t="shared" si="69"/>
        <v>1.745256</v>
      </c>
      <c r="L1005" s="115">
        <f>'[5]存货（  ）抽查盘点表'!Z1046</f>
        <v>176.58500208</v>
      </c>
      <c r="M1005" s="116">
        <f t="shared" si="70"/>
        <v>-1589.26499792</v>
      </c>
      <c r="N1005" s="117">
        <f t="shared" si="71"/>
        <v>-0.899999998822097</v>
      </c>
      <c r="O1005" s="118"/>
    </row>
    <row r="1006" s="105" customFormat="1" ht="16.5" customHeight="1" spans="1:15">
      <c r="A1006" s="108">
        <f>'[5]存货（  ）抽查盘点表'!A1047</f>
        <v>1042</v>
      </c>
      <c r="B1006" s="109" t="str">
        <f>'[5]存货（  ）抽查盘点表'!B1047</f>
        <v>1701040003</v>
      </c>
      <c r="C1006" s="108" t="str">
        <f>'[5]存货（  ）抽查盘点表'!D1047</f>
        <v>氧化镁板</v>
      </c>
      <c r="D1006" s="110" t="str">
        <f>'[5]存货（  ）抽查盘点表'!E1047</f>
        <v>1220*2440*4</v>
      </c>
      <c r="E1006" s="108"/>
      <c r="F1006" s="108" t="str">
        <f>'[5]存货（  ）抽查盘点表'!G1047</f>
        <v>平方米</v>
      </c>
      <c r="G1006" s="111">
        <f>'[5]存货（  ）抽查盘点表'!I1047</f>
        <v>148.84</v>
      </c>
      <c r="H1006" s="111">
        <f t="shared" si="68"/>
        <v>5.74240795485085</v>
      </c>
      <c r="I1006" s="111">
        <f>'[5]存货（  ）抽查盘点表'!J1047</f>
        <v>854.7</v>
      </c>
      <c r="J1006" s="115">
        <f>'[5]存货（  ）抽查盘点表'!O1047</f>
        <v>148.84</v>
      </c>
      <c r="K1006" s="111">
        <f t="shared" si="69"/>
        <v>0.5742408</v>
      </c>
      <c r="L1006" s="115">
        <f>'[5]存货（  ）抽查盘点表'!Z1047</f>
        <v>85.470000672</v>
      </c>
      <c r="M1006" s="116">
        <f t="shared" si="70"/>
        <v>-769.229999328</v>
      </c>
      <c r="N1006" s="117">
        <f t="shared" si="71"/>
        <v>-0.899999999213759</v>
      </c>
      <c r="O1006" s="118"/>
    </row>
    <row r="1007" s="105" customFormat="1" ht="16.5" customHeight="1" spans="1:15">
      <c r="A1007" s="108">
        <f>'[5]存货（  ）抽查盘点表'!A1048</f>
        <v>1043</v>
      </c>
      <c r="B1007" s="109" t="str">
        <f>'[5]存货（  ）抽查盘点表'!B1048</f>
        <v>1701040004</v>
      </c>
      <c r="C1007" s="108" t="str">
        <f>'[5]存货（  ）抽查盘点表'!D1048</f>
        <v>氧化镁板</v>
      </c>
      <c r="D1007" s="110" t="str">
        <f>'[5]存货（  ）抽查盘点表'!E1048</f>
        <v>1220*2440*8</v>
      </c>
      <c r="E1007" s="108"/>
      <c r="F1007" s="108" t="str">
        <f>'[5]存货（  ）抽查盘点表'!G1048</f>
        <v>平方米</v>
      </c>
      <c r="G1007" s="111">
        <f>'[5]存货（  ）抽查盘点表'!I1048</f>
        <v>32.7448</v>
      </c>
      <c r="H1007" s="111">
        <f t="shared" si="68"/>
        <v>8.56441328088735</v>
      </c>
      <c r="I1007" s="111">
        <f>'[5]存货（  ）抽查盘点表'!J1048</f>
        <v>280.44</v>
      </c>
      <c r="J1007" s="115">
        <f>'[5]存货（  ）抽查盘点表'!O1048</f>
        <v>32.7448</v>
      </c>
      <c r="K1007" s="111">
        <f t="shared" si="69"/>
        <v>0.8564413</v>
      </c>
      <c r="L1007" s="115">
        <f>'[5]存货（  ）抽查盘点表'!Z1048</f>
        <v>28.04399908024</v>
      </c>
      <c r="M1007" s="116">
        <f t="shared" si="70"/>
        <v>-252.39600091976</v>
      </c>
      <c r="N1007" s="117">
        <f t="shared" si="71"/>
        <v>-0.900000003279703</v>
      </c>
      <c r="O1007" s="118"/>
    </row>
    <row r="1008" s="105" customFormat="1" ht="16.5" customHeight="1" spans="1:15">
      <c r="A1008" s="108">
        <f>'[5]存货（  ）抽查盘点表'!A1049</f>
        <v>1044</v>
      </c>
      <c r="B1008" s="109" t="str">
        <f>'[5]存货（  ）抽查盘点表'!B1049</f>
        <v>1701040006</v>
      </c>
      <c r="C1008" s="108" t="str">
        <f>'[5]存货（  ）抽查盘点表'!D1049</f>
        <v>氧化镁板</v>
      </c>
      <c r="D1008" s="110" t="str">
        <f>'[5]存货（  ）抽查盘点表'!E1049</f>
        <v>2400*1200*9</v>
      </c>
      <c r="E1008" s="108"/>
      <c r="F1008" s="108" t="str">
        <f>'[5]存货（  ）抽查盘点表'!G1049</f>
        <v>张</v>
      </c>
      <c r="G1008" s="111">
        <f>'[5]存货（  ）抽查盘点表'!I1049</f>
        <v>84</v>
      </c>
      <c r="H1008" s="111">
        <f t="shared" si="68"/>
        <v>-4.56178571428571</v>
      </c>
      <c r="I1008" s="111">
        <f>'[5]存货（  ）抽查盘点表'!J1049</f>
        <v>-383.19</v>
      </c>
      <c r="J1008" s="115">
        <f>'[5]存货（  ）抽查盘点表'!O1049</f>
        <v>0</v>
      </c>
      <c r="K1008" s="111">
        <f t="shared" si="69"/>
        <v>0</v>
      </c>
      <c r="L1008" s="115">
        <f>'[5]存货（  ）抽查盘点表'!Z1049</f>
        <v>0</v>
      </c>
      <c r="M1008" s="116">
        <f t="shared" si="70"/>
        <v>383.19</v>
      </c>
      <c r="N1008" s="117">
        <f t="shared" si="71"/>
        <v>-1</v>
      </c>
      <c r="O1008" s="118"/>
    </row>
    <row r="1009" s="105" customFormat="1" ht="16.5" customHeight="1" spans="1:15">
      <c r="A1009" s="108">
        <f>'[5]存货（  ）抽查盘点表'!A1050</f>
        <v>1045</v>
      </c>
      <c r="B1009" s="109" t="str">
        <f>'[5]存货（  ）抽查盘点表'!B1050</f>
        <v>1701070100</v>
      </c>
      <c r="C1009" s="108" t="str">
        <f>'[5]存货（  ）抽查盘点表'!D1050</f>
        <v>玻璃棉</v>
      </c>
      <c r="D1009" s="110" t="str">
        <f>'[5]存货（  ）抽查盘点表'!E1050</f>
        <v>华美R=1.0</v>
      </c>
      <c r="E1009" s="108"/>
      <c r="F1009" s="108" t="str">
        <f>'[5]存货（  ）抽查盘点表'!G1050</f>
        <v>平方米</v>
      </c>
      <c r="G1009" s="111">
        <f>'[5]存货（  ）抽查盘点表'!I1050</f>
        <v>30</v>
      </c>
      <c r="H1009" s="111">
        <f t="shared" si="68"/>
        <v>11.4</v>
      </c>
      <c r="I1009" s="111">
        <f>'[5]存货（  ）抽查盘点表'!J1050</f>
        <v>342</v>
      </c>
      <c r="J1009" s="115">
        <f>'[5]存货（  ）抽查盘点表'!O1050</f>
        <v>30</v>
      </c>
      <c r="K1009" s="111">
        <f t="shared" si="69"/>
        <v>1.14</v>
      </c>
      <c r="L1009" s="115">
        <f>'[5]存货（  ）抽查盘点表'!Z1050</f>
        <v>34.2</v>
      </c>
      <c r="M1009" s="116">
        <f t="shared" si="70"/>
        <v>-307.8</v>
      </c>
      <c r="N1009" s="117">
        <f t="shared" si="71"/>
        <v>-0.9</v>
      </c>
      <c r="O1009" s="118"/>
    </row>
    <row r="1010" s="105" customFormat="1" ht="16.5" customHeight="1" spans="1:15">
      <c r="A1010" s="108">
        <f>'[5]存货（  ）抽查盘点表'!A1051</f>
        <v>1046</v>
      </c>
      <c r="B1010" s="109" t="str">
        <f>'[5]存货（  ）抽查盘点表'!B1051</f>
        <v>1701080002</v>
      </c>
      <c r="C1010" s="108" t="str">
        <f>'[5]存货（  ）抽查盘点表'!D1051</f>
        <v>沥青瓦</v>
      </c>
      <c r="D1010" s="110" t="str">
        <f>'[5]存货（  ）抽查盘点表'!E1051</f>
        <v>单层100*100中国红</v>
      </c>
      <c r="E1010" s="108"/>
      <c r="F1010" s="108" t="str">
        <f>'[5]存货（  ）抽查盘点表'!G1051</f>
        <v>平方米</v>
      </c>
      <c r="G1010" s="111">
        <f>'[5]存货（  ）抽查盘点表'!I1051</f>
        <v>0</v>
      </c>
      <c r="H1010" s="111">
        <f t="shared" si="68"/>
        <v>0</v>
      </c>
      <c r="I1010" s="111">
        <f>'[5]存货（  ）抽查盘点表'!J1051</f>
        <v>-69.55</v>
      </c>
      <c r="J1010" s="115">
        <f>'[5]存货（  ）抽查盘点表'!O1051</f>
        <v>0</v>
      </c>
      <c r="K1010" s="111">
        <f t="shared" si="69"/>
        <v>0</v>
      </c>
      <c r="L1010" s="115">
        <f>'[5]存货（  ）抽查盘点表'!Z1051</f>
        <v>0</v>
      </c>
      <c r="M1010" s="116">
        <f t="shared" si="70"/>
        <v>69.55</v>
      </c>
      <c r="N1010" s="117">
        <f t="shared" si="71"/>
        <v>-1</v>
      </c>
      <c r="O1010" s="118"/>
    </row>
    <row r="1011" s="105" customFormat="1" ht="16.5" customHeight="1" spans="1:15">
      <c r="A1011" s="108">
        <f>'[5]存货（  ）抽查盘点表'!A1052</f>
        <v>1047</v>
      </c>
      <c r="B1011" s="109" t="str">
        <f>'[5]存货（  ）抽查盘点表'!B1052</f>
        <v>1701085002</v>
      </c>
      <c r="C1011" s="108" t="str">
        <f>'[5]存货（  ）抽查盘点表'!D1052</f>
        <v>沥青瓦</v>
      </c>
      <c r="D1011" s="110" t="str">
        <f>'[5]存货（  ）抽查盘点表'!E1052</f>
        <v>双层100*100中国红</v>
      </c>
      <c r="E1011" s="108"/>
      <c r="F1011" s="108" t="str">
        <f>'[5]存货（  ）抽查盘点表'!G1052</f>
        <v>平方米</v>
      </c>
      <c r="G1011" s="111">
        <f>'[5]存货（  ）抽查盘点表'!I1052</f>
        <v>23.2</v>
      </c>
      <c r="H1011" s="111">
        <f t="shared" si="68"/>
        <v>31.598275862069</v>
      </c>
      <c r="I1011" s="111">
        <f>'[5]存货（  ）抽查盘点表'!J1052</f>
        <v>733.08</v>
      </c>
      <c r="J1011" s="115">
        <f>'[5]存货（  ）抽查盘点表'!O1052</f>
        <v>23.2</v>
      </c>
      <c r="K1011" s="111">
        <f t="shared" si="69"/>
        <v>3.1598276</v>
      </c>
      <c r="L1011" s="115">
        <f>'[5]存货（  ）抽查盘点表'!Z1052</f>
        <v>73.30800032</v>
      </c>
      <c r="M1011" s="116">
        <f t="shared" si="70"/>
        <v>-659.77199968</v>
      </c>
      <c r="N1011" s="117">
        <f t="shared" si="71"/>
        <v>-0.899999999563486</v>
      </c>
      <c r="O1011" s="118"/>
    </row>
    <row r="1012" s="105" customFormat="1" ht="16.5" customHeight="1" spans="1:15">
      <c r="A1012" s="108">
        <f>'[5]存货（  ）抽查盘点表'!A1053</f>
        <v>1048</v>
      </c>
      <c r="B1012" s="109" t="str">
        <f>'[5]存货（  ）抽查盘点表'!B1053</f>
        <v>1701091001</v>
      </c>
      <c r="C1012" s="108" t="str">
        <f>'[5]存货（  ）抽查盘点表'!D1053</f>
        <v>轻质复合墙板</v>
      </c>
      <c r="D1012" s="110" t="str">
        <f>'[5]存货（  ）抽查盘点表'!E1053</f>
        <v>松本2440*610*75</v>
      </c>
      <c r="E1012" s="108"/>
      <c r="F1012" s="108" t="str">
        <f>'[5]存货（  ）抽查盘点表'!G1053</f>
        <v>平方米</v>
      </c>
      <c r="G1012" s="111">
        <f>'[5]存货（  ）抽查盘点表'!I1053</f>
        <v>193.3162</v>
      </c>
      <c r="H1012" s="111">
        <f t="shared" si="68"/>
        <v>66.9835740615634</v>
      </c>
      <c r="I1012" s="111">
        <f>'[5]存货（  ）抽查盘点表'!J1053</f>
        <v>12949.01</v>
      </c>
      <c r="J1012" s="115">
        <f>'[5]存货（  ）抽查盘点表'!O1053</f>
        <v>193.3162</v>
      </c>
      <c r="K1012" s="111">
        <f t="shared" si="69"/>
        <v>6.6983574</v>
      </c>
      <c r="L1012" s="115">
        <f>'[5]存货（  ）抽查盘点表'!Z1053</f>
        <v>1294.90099880988</v>
      </c>
      <c r="M1012" s="116">
        <f t="shared" si="70"/>
        <v>-11654.1090011901</v>
      </c>
      <c r="N1012" s="117">
        <f t="shared" si="71"/>
        <v>-0.900000000091908</v>
      </c>
      <c r="O1012" s="118"/>
    </row>
    <row r="1013" s="105" customFormat="1" ht="16.5" customHeight="1" spans="1:15">
      <c r="A1013" s="108">
        <f>'[5]存货（  ）抽查盘点表'!A1054</f>
        <v>1049</v>
      </c>
      <c r="B1013" s="109" t="str">
        <f>'[5]存货（  ）抽查盘点表'!B1054</f>
        <v>1701091003</v>
      </c>
      <c r="C1013" s="108" t="str">
        <f>'[5]存货（  ）抽查盘点表'!D1054</f>
        <v>轻质复合墙板</v>
      </c>
      <c r="D1013" s="110" t="str">
        <f>'[5]存货（  ）抽查盘点表'!E1054</f>
        <v>松本2440*610*50</v>
      </c>
      <c r="E1013" s="108"/>
      <c r="F1013" s="108" t="str">
        <f>'[5]存货（  ）抽查盘点表'!G1054</f>
        <v>平方米</v>
      </c>
      <c r="G1013" s="111">
        <f>'[5]存货（  ）抽查盘点表'!I1054</f>
        <v>104.66</v>
      </c>
      <c r="H1013" s="111">
        <f t="shared" si="68"/>
        <v>54.7008408178865</v>
      </c>
      <c r="I1013" s="111">
        <f>'[5]存货（  ）抽查盘点表'!J1054</f>
        <v>5724.99</v>
      </c>
      <c r="J1013" s="115">
        <f>'[5]存货（  ）抽查盘点表'!O1054</f>
        <v>104.66</v>
      </c>
      <c r="K1013" s="111">
        <f t="shared" si="69"/>
        <v>5.4700841</v>
      </c>
      <c r="L1013" s="115">
        <f>'[5]存货（  ）抽查盘点表'!Z1054</f>
        <v>572.499001906</v>
      </c>
      <c r="M1013" s="116">
        <f t="shared" si="70"/>
        <v>-5152.490998094</v>
      </c>
      <c r="N1013" s="117">
        <f t="shared" si="71"/>
        <v>-0.899999999667074</v>
      </c>
      <c r="O1013" s="118"/>
    </row>
    <row r="1014" s="105" customFormat="1" ht="16.5" customHeight="1" spans="1:15">
      <c r="A1014" s="108">
        <f>'[5]存货（  ）抽查盘点表'!A1055</f>
        <v>1050</v>
      </c>
      <c r="B1014" s="109" t="str">
        <f>'[5]存货（  ）抽查盘点表'!B1055</f>
        <v>1701110003</v>
      </c>
      <c r="C1014" s="108" t="str">
        <f>'[5]存货（  ）抽查盘点表'!D1055</f>
        <v>硅酸钙板</v>
      </c>
      <c r="D1014" s="110" t="str">
        <f>'[5]存货（  ）抽查盘点表'!E1055</f>
        <v>2440*1220*8</v>
      </c>
      <c r="E1014" s="108"/>
      <c r="F1014" s="108" t="str">
        <f>'[5]存货（  ）抽查盘点表'!G1055</f>
        <v>平方米</v>
      </c>
      <c r="G1014" s="111">
        <f>'[5]存货（  ）抽查盘点表'!I1055</f>
        <v>831.4198</v>
      </c>
      <c r="H1014" s="111">
        <f t="shared" si="68"/>
        <v>11.1977006080442</v>
      </c>
      <c r="I1014" s="111">
        <f>'[5]存货（  ）抽查盘点表'!J1055</f>
        <v>9309.99</v>
      </c>
      <c r="J1014" s="115">
        <f>'[5]存货（  ）抽查盘点表'!O1055</f>
        <v>831.4198</v>
      </c>
      <c r="K1014" s="111">
        <f t="shared" si="69"/>
        <v>1.1197701</v>
      </c>
      <c r="L1014" s="115">
        <f>'[5]存货（  ）抽查盘点表'!Z1055</f>
        <v>930.99903258798</v>
      </c>
      <c r="M1014" s="116">
        <f t="shared" si="70"/>
        <v>-8378.99096741202</v>
      </c>
      <c r="N1014" s="117">
        <f t="shared" si="71"/>
        <v>-0.899999996499676</v>
      </c>
      <c r="O1014" s="118"/>
    </row>
    <row r="1015" s="105" customFormat="1" ht="16.5" customHeight="1" spans="1:15">
      <c r="A1015" s="108">
        <f>'[5]存货（  ）抽查盘点表'!A1056</f>
        <v>1051</v>
      </c>
      <c r="B1015" s="109" t="str">
        <f>'[5]存货（  ）抽查盘点表'!B1056</f>
        <v>1701110005</v>
      </c>
      <c r="C1015" s="108" t="str">
        <f>'[5]存货（  ）抽查盘点表'!D1056</f>
        <v>硅酸钙板</v>
      </c>
      <c r="D1015" s="110" t="str">
        <f>'[5]存货（  ）抽查盘点表'!E1056</f>
        <v>2440*1220*12</v>
      </c>
      <c r="E1015" s="108"/>
      <c r="F1015" s="108" t="str">
        <f>'[5]存货（  ）抽查盘点表'!G1056</f>
        <v>平方米</v>
      </c>
      <c r="G1015" s="111">
        <f>'[5]存货（  ）抽查盘点表'!I1056</f>
        <v>387.404</v>
      </c>
      <c r="H1015" s="111">
        <f t="shared" si="68"/>
        <v>18.6628429236663</v>
      </c>
      <c r="I1015" s="111">
        <f>'[5]存货（  ）抽查盘点表'!J1056</f>
        <v>7230.06</v>
      </c>
      <c r="J1015" s="115">
        <f>'[5]存货（  ）抽查盘点表'!O1056</f>
        <v>387.404</v>
      </c>
      <c r="K1015" s="111">
        <f t="shared" si="69"/>
        <v>1.8662843</v>
      </c>
      <c r="L1015" s="115">
        <f>'[5]存货（  ）抽查盘点表'!Z1056</f>
        <v>723.0060029572</v>
      </c>
      <c r="M1015" s="116">
        <f t="shared" si="70"/>
        <v>-6507.0539970428</v>
      </c>
      <c r="N1015" s="117">
        <f t="shared" si="71"/>
        <v>-0.899999999590985</v>
      </c>
      <c r="O1015" s="118"/>
    </row>
    <row r="1016" s="105" customFormat="1" ht="16.5" customHeight="1" spans="1:15">
      <c r="A1016" s="108">
        <f>'[5]存货（  ）抽查盘点表'!A1057</f>
        <v>1052</v>
      </c>
      <c r="B1016" s="109" t="str">
        <f>'[5]存货（  ）抽查盘点表'!B1057</f>
        <v>1701120014</v>
      </c>
      <c r="C1016" s="108" t="str">
        <f>'[5]存货（  ）抽查盘点表'!D1057</f>
        <v>欧松板</v>
      </c>
      <c r="D1016" s="110"/>
      <c r="E1016" s="108"/>
      <c r="F1016" s="108" t="str">
        <f>'[5]存货（  ）抽查盘点表'!G1057</f>
        <v>张</v>
      </c>
      <c r="G1016" s="111">
        <f>'[5]存货（  ）抽查盘点表'!I1057</f>
        <v>5</v>
      </c>
      <c r="H1016" s="111">
        <f t="shared" si="68"/>
        <v>112.954</v>
      </c>
      <c r="I1016" s="111">
        <f>'[5]存货（  ）抽查盘点表'!J1057</f>
        <v>564.77</v>
      </c>
      <c r="J1016" s="115">
        <f>'[5]存货（  ）抽查盘点表'!O1057</f>
        <v>5</v>
      </c>
      <c r="K1016" s="111">
        <f t="shared" si="69"/>
        <v>11.2954</v>
      </c>
      <c r="L1016" s="115">
        <f>'[5]存货（  ）抽查盘点表'!Z1057</f>
        <v>56.477</v>
      </c>
      <c r="M1016" s="116">
        <f t="shared" si="70"/>
        <v>-508.293</v>
      </c>
      <c r="N1016" s="117">
        <f t="shared" si="71"/>
        <v>-0.9</v>
      </c>
      <c r="O1016" s="118"/>
    </row>
    <row r="1017" s="105" customFormat="1" ht="16.5" customHeight="1" spans="1:15">
      <c r="A1017" s="108">
        <f>'[5]存货（  ）抽查盘点表'!A1058</f>
        <v>1053</v>
      </c>
      <c r="B1017" s="109" t="str">
        <f>'[5]存货（  ）抽查盘点表'!B1058</f>
        <v>1710013001</v>
      </c>
      <c r="C1017" s="108" t="str">
        <f>'[5]存货（  ）抽查盘点表'!D1058</f>
        <v>外墙面漆</v>
      </c>
      <c r="D1017" s="110" t="str">
        <f>'[5]存货（  ）抽查盘点表'!E1058</f>
        <v>多乐士家丽安普通</v>
      </c>
      <c r="E1017" s="108"/>
      <c r="F1017" s="108" t="str">
        <f>'[5]存货（  ）抽查盘点表'!G1058</f>
        <v>公斤（千克）</v>
      </c>
      <c r="G1017" s="111">
        <f>'[5]存货（  ）抽查盘点表'!I1058</f>
        <v>226.5</v>
      </c>
      <c r="H1017" s="111">
        <f t="shared" si="68"/>
        <v>18.7770419426049</v>
      </c>
      <c r="I1017" s="111">
        <f>'[5]存货（  ）抽查盘点表'!J1058</f>
        <v>4253</v>
      </c>
      <c r="J1017" s="115">
        <f>'[5]存货（  ）抽查盘点表'!O1058</f>
        <v>226.5</v>
      </c>
      <c r="K1017" s="111">
        <f t="shared" si="69"/>
        <v>0</v>
      </c>
      <c r="L1017" s="115">
        <f>'[5]存货（  ）抽查盘点表'!Z1058</f>
        <v>0</v>
      </c>
      <c r="M1017" s="116">
        <f t="shared" si="70"/>
        <v>-4253</v>
      </c>
      <c r="N1017" s="117">
        <f t="shared" si="71"/>
        <v>-1</v>
      </c>
      <c r="O1017" s="119" t="s">
        <v>33</v>
      </c>
    </row>
    <row r="1018" s="105" customFormat="1" ht="16.5" customHeight="1" spans="1:15">
      <c r="A1018" s="108">
        <f>'[5]存货（  ）抽查盘点表'!A1059</f>
        <v>1054</v>
      </c>
      <c r="B1018" s="109" t="str">
        <f>'[5]存货（  ）抽查盘点表'!B1059</f>
        <v>1710013002</v>
      </c>
      <c r="C1018" s="108" t="str">
        <f>'[5]存货（  ）抽查盘点表'!D1059</f>
        <v>外墙面漆</v>
      </c>
      <c r="D1018" s="110" t="str">
        <f>'[5]存货（  ）抽查盘点表'!E1059</f>
        <v>多乐士家丽安中弹</v>
      </c>
      <c r="E1018" s="108"/>
      <c r="F1018" s="108" t="str">
        <f>'[5]存货（  ）抽查盘点表'!G1059</f>
        <v>公斤（千克）</v>
      </c>
      <c r="G1018" s="111">
        <f>'[5]存货（  ）抽查盘点表'!I1059</f>
        <v>40</v>
      </c>
      <c r="H1018" s="111">
        <f t="shared" si="68"/>
        <v>25.641</v>
      </c>
      <c r="I1018" s="111">
        <f>'[5]存货（  ）抽查盘点表'!J1059</f>
        <v>1025.64</v>
      </c>
      <c r="J1018" s="115">
        <f>'[5]存货（  ）抽查盘点表'!O1059</f>
        <v>40</v>
      </c>
      <c r="K1018" s="111">
        <f t="shared" si="69"/>
        <v>0</v>
      </c>
      <c r="L1018" s="115">
        <f>'[5]存货（  ）抽查盘点表'!Z1059</f>
        <v>0</v>
      </c>
      <c r="M1018" s="116">
        <f t="shared" si="70"/>
        <v>-1025.64</v>
      </c>
      <c r="N1018" s="117">
        <f t="shared" si="71"/>
        <v>-1</v>
      </c>
      <c r="O1018" s="119" t="s">
        <v>33</v>
      </c>
    </row>
    <row r="1019" s="105" customFormat="1" ht="16.5" customHeight="1" spans="1:15">
      <c r="A1019" s="108">
        <f>'[5]存货（  ）抽查盘点表'!A1060</f>
        <v>1055</v>
      </c>
      <c r="B1019" s="109" t="str">
        <f>'[5]存货（  ）抽查盘点表'!B1060</f>
        <v>1710030006</v>
      </c>
      <c r="C1019" s="108" t="str">
        <f>'[5]存货（  ）抽查盘点表'!D1060</f>
        <v>壁纸</v>
      </c>
      <c r="D1019" s="110"/>
      <c r="E1019" s="108"/>
      <c r="F1019" s="108" t="str">
        <f>'[5]存货（  ）抽查盘点表'!G1060</f>
        <v>平方米</v>
      </c>
      <c r="G1019" s="111">
        <f>'[5]存货（  ）抽查盘点表'!I1060</f>
        <v>24.006</v>
      </c>
      <c r="H1019" s="111">
        <f t="shared" si="68"/>
        <v>7.52186953261685</v>
      </c>
      <c r="I1019" s="111">
        <f>'[5]存货（  ）抽查盘点表'!J1060</f>
        <v>180.57</v>
      </c>
      <c r="J1019" s="115">
        <f>'[5]存货（  ）抽查盘点表'!O1060</f>
        <v>24.006</v>
      </c>
      <c r="K1019" s="111">
        <f t="shared" si="69"/>
        <v>0.752187</v>
      </c>
      <c r="L1019" s="115">
        <f>'[5]存货（  ）抽查盘点表'!Z1060</f>
        <v>18.057001122</v>
      </c>
      <c r="M1019" s="116">
        <f t="shared" si="70"/>
        <v>-162.512998878</v>
      </c>
      <c r="N1019" s="117">
        <f t="shared" si="71"/>
        <v>-0.899999993786343</v>
      </c>
      <c r="O1019" s="118"/>
    </row>
    <row r="1020" s="105" customFormat="1" ht="16.5" customHeight="1" spans="1:15">
      <c r="A1020" s="108">
        <f>'[5]存货（  ）抽查盘点表'!A1061</f>
        <v>1056</v>
      </c>
      <c r="B1020" s="109" t="str">
        <f>'[5]存货（  ）抽查盘点表'!B1061</f>
        <v>1710040001</v>
      </c>
      <c r="C1020" s="108" t="str">
        <f>'[5]存货（  ）抽查盘点表'!D1061</f>
        <v>瓷砖</v>
      </c>
      <c r="D1020" s="110" t="str">
        <f>'[5]存货（  ）抽查盘点表'!E1061</f>
        <v>300*300灰色</v>
      </c>
      <c r="E1020" s="108"/>
      <c r="F1020" s="108" t="str">
        <f>'[5]存货（  ）抽查盘点表'!G1061</f>
        <v>块</v>
      </c>
      <c r="G1020" s="111">
        <f>'[5]存货（  ）抽查盘点表'!I1061</f>
        <v>37</v>
      </c>
      <c r="H1020" s="111">
        <f t="shared" si="68"/>
        <v>6.72405405405405</v>
      </c>
      <c r="I1020" s="111">
        <f>'[5]存货（  ）抽查盘点表'!J1061</f>
        <v>248.79</v>
      </c>
      <c r="J1020" s="115">
        <f>'[5]存货（  ）抽查盘点表'!O1061</f>
        <v>37</v>
      </c>
      <c r="K1020" s="111">
        <f t="shared" si="69"/>
        <v>0.6724054</v>
      </c>
      <c r="L1020" s="115">
        <f>'[5]存货（  ）抽查盘点表'!Z1061</f>
        <v>24.8789998</v>
      </c>
      <c r="M1020" s="116">
        <f t="shared" si="70"/>
        <v>-223.9110002</v>
      </c>
      <c r="N1020" s="117">
        <f t="shared" si="71"/>
        <v>-0.900000000803891</v>
      </c>
      <c r="O1020" s="118"/>
    </row>
    <row r="1021" s="105" customFormat="1" ht="16.5" customHeight="1" spans="1:15">
      <c r="A1021" s="108">
        <f>'[5]存货（  ）抽查盘点表'!A1062</f>
        <v>1057</v>
      </c>
      <c r="B1021" s="109" t="str">
        <f>'[5]存货（  ）抽查盘点表'!B1062</f>
        <v>1710040009</v>
      </c>
      <c r="C1021" s="108" t="str">
        <f>'[5]存货（  ）抽查盘点表'!D1062</f>
        <v>花岗岩砖</v>
      </c>
      <c r="D1021" s="110" t="str">
        <f>'[5]存货（  ）抽查盘点表'!E1062</f>
        <v>240*60</v>
      </c>
      <c r="E1021" s="108"/>
      <c r="F1021" s="108" t="str">
        <f>'[5]存货（  ）抽查盘点表'!G1062</f>
        <v>块</v>
      </c>
      <c r="G1021" s="111">
        <f>'[5]存货（  ）抽查盘点表'!I1062</f>
        <v>1504</v>
      </c>
      <c r="H1021" s="111">
        <f t="shared" si="68"/>
        <v>1.44</v>
      </c>
      <c r="I1021" s="111">
        <f>'[5]存货（  ）抽查盘点表'!J1062</f>
        <v>2165.76</v>
      </c>
      <c r="J1021" s="115">
        <f>'[5]存货（  ）抽查盘点表'!O1062</f>
        <v>1504</v>
      </c>
      <c r="K1021" s="111">
        <f t="shared" si="69"/>
        <v>0.144</v>
      </c>
      <c r="L1021" s="115">
        <f>'[5]存货（  ）抽查盘点表'!Z1062</f>
        <v>216.576</v>
      </c>
      <c r="M1021" s="116">
        <f t="shared" si="70"/>
        <v>-1949.184</v>
      </c>
      <c r="N1021" s="117">
        <f t="shared" si="71"/>
        <v>-0.9</v>
      </c>
      <c r="O1021" s="118"/>
    </row>
    <row r="1022" s="105" customFormat="1" ht="16.5" customHeight="1" spans="1:15">
      <c r="A1022" s="108">
        <f>'[5]存货（  ）抽查盘点表'!A1063</f>
        <v>1058</v>
      </c>
      <c r="B1022" s="109" t="str">
        <f>'[5]存货（  ）抽查盘点表'!B1063</f>
        <v>1710040011</v>
      </c>
      <c r="C1022" s="108" t="str">
        <f>'[5]存货（  ）抽查盘点表'!D1063</f>
        <v>花岗岩砖</v>
      </c>
      <c r="D1022" s="110" t="str">
        <f>'[5]存货（  ）抽查盘点表'!E1063</f>
        <v>200*60</v>
      </c>
      <c r="E1022" s="108"/>
      <c r="F1022" s="108" t="str">
        <f>'[5]存货（  ）抽查盘点表'!G1063</f>
        <v>件</v>
      </c>
      <c r="G1022" s="111">
        <f>'[5]存货（  ）抽查盘点表'!I1063</f>
        <v>1701</v>
      </c>
      <c r="H1022" s="111">
        <f t="shared" si="68"/>
        <v>10.0758965314521</v>
      </c>
      <c r="I1022" s="111">
        <f>'[5]存货（  ）抽查盘点表'!J1063</f>
        <v>17139.1</v>
      </c>
      <c r="J1022" s="115">
        <f>'[5]存货（  ）抽查盘点表'!O1063</f>
        <v>1701</v>
      </c>
      <c r="K1022" s="111">
        <f t="shared" si="69"/>
        <v>1.0075897</v>
      </c>
      <c r="L1022" s="115">
        <f>'[5]存货（  ）抽查盘点表'!Z1063</f>
        <v>1713.9100797</v>
      </c>
      <c r="M1022" s="116">
        <f t="shared" si="70"/>
        <v>-15425.1899203</v>
      </c>
      <c r="N1022" s="117">
        <f t="shared" si="71"/>
        <v>-0.899999995349814</v>
      </c>
      <c r="O1022" s="118"/>
    </row>
    <row r="1023" s="105" customFormat="1" ht="16.5" customHeight="1" spans="1:15">
      <c r="A1023" s="108">
        <f>'[5]存货（  ）抽查盘点表'!A1064</f>
        <v>1059</v>
      </c>
      <c r="B1023" s="109" t="str">
        <f>'[5]存货（  ）抽查盘点表'!B1064</f>
        <v>1710040013</v>
      </c>
      <c r="C1023" s="108" t="str">
        <f>'[5]存货（  ）抽查盘点表'!D1064</f>
        <v>瓷砖</v>
      </c>
      <c r="D1023" s="110" t="str">
        <f>'[5]存货（  ）抽查盘点表'!E1064</f>
        <v>300*600</v>
      </c>
      <c r="E1023" s="108"/>
      <c r="F1023" s="108" t="str">
        <f>'[5]存货（  ）抽查盘点表'!G1064</f>
        <v>平方米</v>
      </c>
      <c r="G1023" s="111">
        <f>'[5]存货（  ）抽查盘点表'!I1064</f>
        <v>92.72</v>
      </c>
      <c r="H1023" s="111">
        <f t="shared" si="68"/>
        <v>53.3980802415876</v>
      </c>
      <c r="I1023" s="111">
        <f>'[5]存货（  ）抽查盘点表'!J1064</f>
        <v>4951.07</v>
      </c>
      <c r="J1023" s="115">
        <f>'[5]存货（  ）抽查盘点表'!O1064</f>
        <v>92.72</v>
      </c>
      <c r="K1023" s="111">
        <f t="shared" si="69"/>
        <v>5.339808</v>
      </c>
      <c r="L1023" s="115">
        <f>'[5]存货（  ）抽查盘点表'!Z1064</f>
        <v>495.10699776</v>
      </c>
      <c r="M1023" s="116">
        <f t="shared" si="70"/>
        <v>-4455.96300224</v>
      </c>
      <c r="N1023" s="117">
        <f t="shared" si="71"/>
        <v>-0.900000000452427</v>
      </c>
      <c r="O1023" s="118"/>
    </row>
    <row r="1024" s="105" customFormat="1" ht="16.5" customHeight="1" spans="1:15">
      <c r="A1024" s="108">
        <f>'[5]存货（  ）抽查盘点表'!A1065</f>
        <v>1060</v>
      </c>
      <c r="B1024" s="109" t="str">
        <f>'[5]存货（  ）抽查盘点表'!B1065</f>
        <v>1710044001</v>
      </c>
      <c r="C1024" s="108" t="str">
        <f>'[5]存货（  ）抽查盘点表'!D1065</f>
        <v>马赛克</v>
      </c>
      <c r="D1024" s="110" t="str">
        <f>'[5]存货（  ）抽查盘点表'!E1065</f>
        <v>浅灰色4801</v>
      </c>
      <c r="E1024" s="108"/>
      <c r="F1024" s="108" t="str">
        <f>'[5]存货（  ）抽查盘点表'!G1065</f>
        <v>平方米</v>
      </c>
      <c r="G1024" s="111">
        <f>'[5]存货（  ）抽查盘点表'!I1065</f>
        <v>3.24</v>
      </c>
      <c r="H1024" s="111">
        <f t="shared" si="68"/>
        <v>82.6882716049383</v>
      </c>
      <c r="I1024" s="111">
        <f>'[5]存货（  ）抽查盘点表'!J1065</f>
        <v>267.91</v>
      </c>
      <c r="J1024" s="115">
        <f>'[5]存货（  ）抽查盘点表'!O1065</f>
        <v>3.24</v>
      </c>
      <c r="K1024" s="111">
        <f t="shared" si="69"/>
        <v>8.2688272</v>
      </c>
      <c r="L1024" s="115">
        <f>'[5]存货（  ）抽查盘点表'!Z1065</f>
        <v>26.791000128</v>
      </c>
      <c r="M1024" s="116">
        <f t="shared" si="70"/>
        <v>-241.118999872</v>
      </c>
      <c r="N1024" s="117">
        <f t="shared" si="71"/>
        <v>-0.899999999522228</v>
      </c>
      <c r="O1024" s="118"/>
    </row>
    <row r="1025" s="105" customFormat="1" ht="16.5" customHeight="1" spans="1:15">
      <c r="A1025" s="108">
        <f>'[5]存货（  ）抽查盘点表'!A1066</f>
        <v>1061</v>
      </c>
      <c r="B1025" s="109" t="str">
        <f>'[5]存货（  ）抽查盘点表'!B1066</f>
        <v>1710044003</v>
      </c>
      <c r="C1025" s="108" t="str">
        <f>'[5]存货（  ）抽查盘点表'!D1066</f>
        <v>马赛克</v>
      </c>
      <c r="D1025" s="110" t="str">
        <f>'[5]存货（  ）抽查盘点表'!E1066</f>
        <v>白色4803</v>
      </c>
      <c r="E1025" s="108"/>
      <c r="F1025" s="108" t="str">
        <f>'[5]存货（  ）抽查盘点表'!G1066</f>
        <v>平方米</v>
      </c>
      <c r="G1025" s="111">
        <f>'[5]存货（  ）抽查盘点表'!I1066</f>
        <v>4.59</v>
      </c>
      <c r="H1025" s="111">
        <f t="shared" si="68"/>
        <v>97.7755991285403</v>
      </c>
      <c r="I1025" s="111">
        <f>'[5]存货（  ）抽查盘点表'!J1066</f>
        <v>448.79</v>
      </c>
      <c r="J1025" s="115">
        <f>'[5]存货（  ）抽查盘点表'!O1066</f>
        <v>4.59</v>
      </c>
      <c r="K1025" s="111">
        <f t="shared" si="69"/>
        <v>9.7775599</v>
      </c>
      <c r="L1025" s="115">
        <f>'[5]存货（  ）抽查盘点表'!Z1066</f>
        <v>44.878999941</v>
      </c>
      <c r="M1025" s="116">
        <f t="shared" si="70"/>
        <v>-403.911000059</v>
      </c>
      <c r="N1025" s="117">
        <f t="shared" si="71"/>
        <v>-0.900000000131465</v>
      </c>
      <c r="O1025" s="118"/>
    </row>
    <row r="1026" s="105" customFormat="1" ht="16.5" customHeight="1" spans="1:15">
      <c r="A1026" s="108">
        <f>'[5]存货（  ）抽查盘点表'!A1067</f>
        <v>1062</v>
      </c>
      <c r="B1026" s="109" t="str">
        <f>'[5]存货（  ）抽查盘点表'!B1067</f>
        <v>1710044005</v>
      </c>
      <c r="C1026" s="108" t="str">
        <f>'[5]存货（  ）抽查盘点表'!D1067</f>
        <v>马赛克</v>
      </c>
      <c r="D1026" s="110" t="str">
        <f>'[5]存货（  ）抽查盘点表'!E1067</f>
        <v>黑白</v>
      </c>
      <c r="E1026" s="108"/>
      <c r="F1026" s="108" t="str">
        <f>'[5]存货（  ）抽查盘点表'!G1067</f>
        <v>平方米</v>
      </c>
      <c r="G1026" s="111">
        <f>'[5]存货（  ）抽查盘点表'!I1067</f>
        <v>25.938</v>
      </c>
      <c r="H1026" s="111">
        <f t="shared" si="68"/>
        <v>237.14935615699</v>
      </c>
      <c r="I1026" s="111">
        <f>'[5]存货（  ）抽查盘点表'!J1067</f>
        <v>6151.18</v>
      </c>
      <c r="J1026" s="115">
        <f>'[5]存货（  ）抽查盘点表'!O1067</f>
        <v>25.938</v>
      </c>
      <c r="K1026" s="111">
        <f t="shared" si="69"/>
        <v>23.7149356</v>
      </c>
      <c r="L1026" s="115">
        <f>'[5]存货（  ）抽查盘点表'!Z1067</f>
        <v>615.1179995928</v>
      </c>
      <c r="M1026" s="116">
        <f t="shared" si="70"/>
        <v>-5536.0620004072</v>
      </c>
      <c r="N1026" s="117">
        <f t="shared" si="71"/>
        <v>-0.900000000066199</v>
      </c>
      <c r="O1026" s="118"/>
    </row>
    <row r="1027" s="105" customFormat="1" ht="16.5" customHeight="1" spans="1:15">
      <c r="A1027" s="108">
        <f>'[5]存货（  ）抽查盘点表'!A1068</f>
        <v>1063</v>
      </c>
      <c r="B1027" s="109" t="str">
        <f>'[5]存货（  ）抽查盘点表'!B1068</f>
        <v>1710061001</v>
      </c>
      <c r="C1027" s="108" t="str">
        <f>'[5]存货（  ）抽查盘点表'!D1068</f>
        <v>复合地板</v>
      </c>
      <c r="D1027" s="110" t="str">
        <f>'[5]存货（  ）抽查盘点表'!E1068</f>
        <v>安心-PW2012</v>
      </c>
      <c r="E1027" s="108"/>
      <c r="F1027" s="108" t="str">
        <f>'[5]存货（  ）抽查盘点表'!G1068</f>
        <v>平方米</v>
      </c>
      <c r="G1027" s="111">
        <f>'[5]存货（  ）抽查盘点表'!I1068</f>
        <v>3.36</v>
      </c>
      <c r="H1027" s="111">
        <f t="shared" si="68"/>
        <v>112.684523809524</v>
      </c>
      <c r="I1027" s="111">
        <f>'[5]存货（  ）抽查盘点表'!J1068</f>
        <v>378.62</v>
      </c>
      <c r="J1027" s="115">
        <f>'[5]存货（  ）抽查盘点表'!O1068</f>
        <v>3.36</v>
      </c>
      <c r="K1027" s="111">
        <f t="shared" si="69"/>
        <v>11.2684524</v>
      </c>
      <c r="L1027" s="115">
        <f>'[5]存货（  ）抽查盘点表'!Z1068</f>
        <v>37.862000064</v>
      </c>
      <c r="M1027" s="116">
        <f t="shared" si="70"/>
        <v>-340.757999936</v>
      </c>
      <c r="N1027" s="117">
        <f t="shared" si="71"/>
        <v>-0.899999999830965</v>
      </c>
      <c r="O1027" s="118"/>
    </row>
    <row r="1028" s="105" customFormat="1" ht="16.5" customHeight="1" spans="1:15">
      <c r="A1028" s="108">
        <f>'[5]存货（  ）抽查盘点表'!A1069</f>
        <v>1064</v>
      </c>
      <c r="B1028" s="109" t="str">
        <f>'[5]存货（  ）抽查盘点表'!B1069</f>
        <v>1710070002</v>
      </c>
      <c r="C1028" s="108" t="str">
        <f>'[5]存货（  ）抽查盘点表'!D1069</f>
        <v>文化石</v>
      </c>
      <c r="D1028" s="110" t="str">
        <f>'[5]存货（  ）抽查盘点表'!E1069</f>
        <v>白色 600*200</v>
      </c>
      <c r="E1028" s="108"/>
      <c r="F1028" s="108" t="str">
        <f>'[5]存货（  ）抽查盘点表'!G1069</f>
        <v>平方米</v>
      </c>
      <c r="G1028" s="111">
        <f>'[5]存货（  ）抽查盘点表'!I1069</f>
        <v>47.65</v>
      </c>
      <c r="H1028" s="111">
        <f t="shared" si="68"/>
        <v>118.045960125918</v>
      </c>
      <c r="I1028" s="111">
        <f>'[5]存货（  ）抽查盘点表'!J1069</f>
        <v>5624.89</v>
      </c>
      <c r="J1028" s="115">
        <f>'[5]存货（  ）抽查盘点表'!O1069</f>
        <v>47.65</v>
      </c>
      <c r="K1028" s="111">
        <f t="shared" si="69"/>
        <v>11.804596</v>
      </c>
      <c r="L1028" s="115">
        <f>'[5]存货（  ）抽查盘点表'!Z1069</f>
        <v>562.4889994</v>
      </c>
      <c r="M1028" s="116">
        <f t="shared" si="70"/>
        <v>-5062.4010006</v>
      </c>
      <c r="N1028" s="117">
        <f t="shared" si="71"/>
        <v>-0.900000000106669</v>
      </c>
      <c r="O1028" s="118"/>
    </row>
    <row r="1029" s="105" customFormat="1" ht="16.5" customHeight="1" spans="1:15">
      <c r="A1029" s="108">
        <f>'[5]存货（  ）抽查盘点表'!A1070</f>
        <v>1065</v>
      </c>
      <c r="B1029" s="109" t="str">
        <f>'[5]存货（  ）抽查盘点表'!B1070</f>
        <v>1710071001</v>
      </c>
      <c r="C1029" s="108" t="str">
        <f>'[5]存货（  ）抽查盘点表'!D1070</f>
        <v>过门石</v>
      </c>
      <c r="D1029" s="110" t="str">
        <f>'[5]存货（  ）抽查盘点表'!E1070</f>
        <v>大理石</v>
      </c>
      <c r="E1029" s="108"/>
      <c r="F1029" s="108" t="str">
        <f>'[5]存货（  ）抽查盘点表'!G1070</f>
        <v>块</v>
      </c>
      <c r="G1029" s="111">
        <f>'[5]存货（  ）抽查盘点表'!I1070</f>
        <v>15</v>
      </c>
      <c r="H1029" s="111">
        <f t="shared" si="68"/>
        <v>182.670666666667</v>
      </c>
      <c r="I1029" s="111">
        <f>'[5]存货（  ）抽查盘点表'!J1070</f>
        <v>2740.06</v>
      </c>
      <c r="J1029" s="115">
        <f>'[5]存货（  ）抽查盘点表'!O1070</f>
        <v>2</v>
      </c>
      <c r="K1029" s="111">
        <f t="shared" si="69"/>
        <v>18.2670667</v>
      </c>
      <c r="L1029" s="115">
        <f>'[5]存货（  ）抽查盘点表'!Z1070</f>
        <v>36.5341334</v>
      </c>
      <c r="M1029" s="116">
        <f t="shared" si="70"/>
        <v>-2703.5258666</v>
      </c>
      <c r="N1029" s="117">
        <f t="shared" si="71"/>
        <v>-0.986666666642336</v>
      </c>
      <c r="O1029" s="118"/>
    </row>
    <row r="1030" s="105" customFormat="1" ht="16.5" customHeight="1" spans="1:15">
      <c r="A1030" s="108">
        <f>'[5]存货（  ）抽查盘点表'!A1071</f>
        <v>1066</v>
      </c>
      <c r="B1030" s="109" t="str">
        <f>'[5]存货（  ）抽查盘点表'!B1071</f>
        <v>1710080103</v>
      </c>
      <c r="C1030" s="108" t="str">
        <f>'[5]存货（  ）抽查盘点表'!D1071</f>
        <v>石膏线</v>
      </c>
      <c r="D1030" s="110" t="str">
        <f>'[5]存货（  ）抽查盘点表'!E1071</f>
        <v>100mm</v>
      </c>
      <c r="E1030" s="108"/>
      <c r="F1030" s="108" t="str">
        <f>'[5]存货（  ）抽查盘点表'!G1071</f>
        <v>米</v>
      </c>
      <c r="G1030" s="111">
        <f>'[5]存货（  ）抽查盘点表'!I1071</f>
        <v>10</v>
      </c>
      <c r="H1030" s="111">
        <f t="shared" si="68"/>
        <v>2.667</v>
      </c>
      <c r="I1030" s="111">
        <f>'[5]存货（  ）抽查盘点表'!J1071</f>
        <v>26.67</v>
      </c>
      <c r="J1030" s="115">
        <f>'[5]存货（  ）抽查盘点表'!O1071</f>
        <v>10</v>
      </c>
      <c r="K1030" s="111">
        <f t="shared" si="69"/>
        <v>0.2667</v>
      </c>
      <c r="L1030" s="115">
        <f>'[5]存货（  ）抽查盘点表'!Z1071</f>
        <v>2.667</v>
      </c>
      <c r="M1030" s="116">
        <f t="shared" si="70"/>
        <v>-24.003</v>
      </c>
      <c r="N1030" s="117">
        <f t="shared" si="71"/>
        <v>-0.9</v>
      </c>
      <c r="O1030" s="118"/>
    </row>
    <row r="1031" s="105" customFormat="1" ht="16.5" customHeight="1" spans="1:15">
      <c r="A1031" s="108">
        <f>'[5]存货（  ）抽查盘点表'!A1072</f>
        <v>1067</v>
      </c>
      <c r="B1031" s="109" t="str">
        <f>'[5]存货（  ）抽查盘点表'!B1072</f>
        <v>1710080404</v>
      </c>
      <c r="C1031" s="108" t="str">
        <f>'[5]存货（  ）抽查盘点表'!D1072</f>
        <v>阴影线</v>
      </c>
      <c r="D1031" s="110"/>
      <c r="E1031" s="108"/>
      <c r="F1031" s="108" t="str">
        <f>'[5]存货（  ）抽查盘点表'!G1072</f>
        <v>支</v>
      </c>
      <c r="G1031" s="111">
        <f>'[5]存货（  ）抽查盘点表'!I1072</f>
        <v>102</v>
      </c>
      <c r="H1031" s="111">
        <f t="shared" si="68"/>
        <v>5.68460784313725</v>
      </c>
      <c r="I1031" s="111">
        <f>'[5]存货（  ）抽查盘点表'!J1072</f>
        <v>579.83</v>
      </c>
      <c r="J1031" s="115">
        <f>'[5]存货（  ）抽查盘点表'!O1072</f>
        <v>102</v>
      </c>
      <c r="K1031" s="111">
        <f t="shared" si="69"/>
        <v>0.5684608</v>
      </c>
      <c r="L1031" s="115">
        <f>'[5]存货（  ）抽查盘点表'!Z1072</f>
        <v>57.9830016</v>
      </c>
      <c r="M1031" s="116">
        <f t="shared" si="70"/>
        <v>-521.8469984</v>
      </c>
      <c r="N1031" s="117">
        <f t="shared" si="71"/>
        <v>-0.899999997240571</v>
      </c>
      <c r="O1031" s="118"/>
    </row>
    <row r="1032" s="105" customFormat="1" ht="16.5" customHeight="1" spans="1:15">
      <c r="A1032" s="108">
        <f>'[5]存货（  ）抽查盘点表'!A1073</f>
        <v>1068</v>
      </c>
      <c r="B1032" s="109" t="str">
        <f>'[5]存货（  ）抽查盘点表'!B1073</f>
        <v>1710080405</v>
      </c>
      <c r="C1032" s="108" t="str">
        <f>'[5]存货（  ）抽查盘点表'!D1073</f>
        <v>阴角</v>
      </c>
      <c r="D1032" s="110"/>
      <c r="E1032" s="108"/>
      <c r="F1032" s="108" t="str">
        <f>'[5]存货（  ）抽查盘点表'!G1073</f>
        <v>支</v>
      </c>
      <c r="G1032" s="111">
        <f>'[5]存货（  ）抽查盘点表'!I1073</f>
        <v>19</v>
      </c>
      <c r="H1032" s="111">
        <f t="shared" si="68"/>
        <v>18.7878947368421</v>
      </c>
      <c r="I1032" s="111">
        <f>'[5]存货（  ）抽查盘点表'!J1073</f>
        <v>356.97</v>
      </c>
      <c r="J1032" s="115">
        <f>'[5]存货（  ）抽查盘点表'!O1073</f>
        <v>19</v>
      </c>
      <c r="K1032" s="111">
        <f t="shared" si="69"/>
        <v>1.8787895</v>
      </c>
      <c r="L1032" s="115">
        <f>'[5]存货（  ）抽查盘点表'!Z1073</f>
        <v>35.6970005</v>
      </c>
      <c r="M1032" s="116">
        <f t="shared" si="70"/>
        <v>-321.2729995</v>
      </c>
      <c r="N1032" s="117">
        <f t="shared" si="71"/>
        <v>-0.899999998599322</v>
      </c>
      <c r="O1032" s="118"/>
    </row>
    <row r="1033" s="105" customFormat="1" ht="16.5" customHeight="1" spans="1:15">
      <c r="A1033" s="108">
        <f>'[5]存货（  ）抽查盘点表'!A1074</f>
        <v>1069</v>
      </c>
      <c r="B1033" s="109" t="str">
        <f>'[5]存货（  ）抽查盘点表'!B1074</f>
        <v>1710080406</v>
      </c>
      <c r="C1033" s="108" t="str">
        <f>'[5]存货（  ）抽查盘点表'!D1074</f>
        <v>阳角</v>
      </c>
      <c r="D1033" s="110"/>
      <c r="E1033" s="108"/>
      <c r="F1033" s="108" t="str">
        <f>'[5]存货（  ）抽查盘点表'!G1074</f>
        <v>支</v>
      </c>
      <c r="G1033" s="111">
        <f>'[5]存货（  ）抽查盘点表'!I1074</f>
        <v>135</v>
      </c>
      <c r="H1033" s="111">
        <f t="shared" si="68"/>
        <v>2.286</v>
      </c>
      <c r="I1033" s="111">
        <f>'[5]存货（  ）抽查盘点表'!J1074</f>
        <v>308.61</v>
      </c>
      <c r="J1033" s="115">
        <f>'[5]存货（  ）抽查盘点表'!O1074</f>
        <v>135</v>
      </c>
      <c r="K1033" s="111">
        <f t="shared" si="69"/>
        <v>0.2286</v>
      </c>
      <c r="L1033" s="115">
        <f>'[5]存货（  ）抽查盘点表'!Z1074</f>
        <v>30.861</v>
      </c>
      <c r="M1033" s="116">
        <f t="shared" si="70"/>
        <v>-277.749</v>
      </c>
      <c r="N1033" s="117">
        <f t="shared" si="71"/>
        <v>-0.9</v>
      </c>
      <c r="O1033" s="118"/>
    </row>
    <row r="1034" s="105" customFormat="1" ht="16.5" customHeight="1" spans="1:15">
      <c r="A1034" s="108">
        <f>'[5]存货（  ）抽查盘点表'!A1075</f>
        <v>1070</v>
      </c>
      <c r="B1034" s="109" t="str">
        <f>'[5]存货（  ）抽查盘点表'!B1075</f>
        <v>1710080407</v>
      </c>
      <c r="C1034" s="108" t="str">
        <f>'[5]存货（  ）抽查盘点表'!D1075</f>
        <v>快装板顶角线</v>
      </c>
      <c r="D1034" s="110"/>
      <c r="E1034" s="108"/>
      <c r="F1034" s="108" t="str">
        <f>'[5]存货（  ）抽查盘点表'!G1075</f>
        <v>米</v>
      </c>
      <c r="G1034" s="111">
        <f>'[5]存货（  ）抽查盘点表'!I1075</f>
        <v>429</v>
      </c>
      <c r="H1034" s="111">
        <f t="shared" si="68"/>
        <v>8.6206993006993</v>
      </c>
      <c r="I1034" s="111">
        <f>'[5]存货（  ）抽查盘点表'!J1075</f>
        <v>3698.28</v>
      </c>
      <c r="J1034" s="115">
        <f>'[5]存货（  ）抽查盘点表'!O1075</f>
        <v>429</v>
      </c>
      <c r="K1034" s="111">
        <f t="shared" si="69"/>
        <v>0.8620699</v>
      </c>
      <c r="L1034" s="115">
        <f>'[5]存货（  ）抽查盘点表'!Z1075</f>
        <v>369.8279871</v>
      </c>
      <c r="M1034" s="116">
        <f t="shared" si="70"/>
        <v>-3328.4520129</v>
      </c>
      <c r="N1034" s="117">
        <f t="shared" si="71"/>
        <v>-0.900000003488108</v>
      </c>
      <c r="O1034" s="118"/>
    </row>
    <row r="1035" s="105" customFormat="1" ht="16.5" customHeight="1" spans="1:15">
      <c r="A1035" s="108">
        <f>'[5]存货（  ）抽查盘点表'!A1076</f>
        <v>1071</v>
      </c>
      <c r="B1035" s="109" t="str">
        <f>'[5]存货（  ）抽查盘点表'!B1076</f>
        <v>1710080408</v>
      </c>
      <c r="C1035" s="108" t="str">
        <f>'[5]存货（  ）抽查盘点表'!D1076</f>
        <v>快装板阴角线</v>
      </c>
      <c r="D1035" s="110"/>
      <c r="E1035" s="108"/>
      <c r="F1035" s="108" t="str">
        <f>'[5]存货（  ）抽查盘点表'!G1076</f>
        <v>米</v>
      </c>
      <c r="G1035" s="111">
        <f>'[5]存货（  ）抽查盘点表'!I1076</f>
        <v>37</v>
      </c>
      <c r="H1035" s="111">
        <f t="shared" si="68"/>
        <v>9.90648648648649</v>
      </c>
      <c r="I1035" s="111">
        <f>'[5]存货（  ）抽查盘点表'!J1076</f>
        <v>366.54</v>
      </c>
      <c r="J1035" s="115">
        <f>'[5]存货（  ）抽查盘点表'!O1076</f>
        <v>37</v>
      </c>
      <c r="K1035" s="111">
        <f t="shared" si="69"/>
        <v>0.9906486</v>
      </c>
      <c r="L1035" s="115">
        <f>'[5]存货（  ）抽查盘点表'!Z1076</f>
        <v>36.6539982</v>
      </c>
      <c r="M1035" s="116">
        <f t="shared" si="70"/>
        <v>-329.8860018</v>
      </c>
      <c r="N1035" s="117">
        <f t="shared" si="71"/>
        <v>-0.900000004910787</v>
      </c>
      <c r="O1035" s="118"/>
    </row>
    <row r="1036" s="105" customFormat="1" ht="16.5" customHeight="1" spans="1:15">
      <c r="A1036" s="108">
        <f>'[5]存货（  ）抽查盘点表'!A1077</f>
        <v>1072</v>
      </c>
      <c r="B1036" s="109" t="str">
        <f>'[5]存货（  ）抽查盘点表'!B1077</f>
        <v>1710080409</v>
      </c>
      <c r="C1036" s="108" t="str">
        <f>'[5]存货（  ）抽查盘点表'!D1077</f>
        <v>快装板阳角线</v>
      </c>
      <c r="D1036" s="110"/>
      <c r="E1036" s="108"/>
      <c r="F1036" s="108" t="str">
        <f>'[5]存货（  ）抽查盘点表'!G1077</f>
        <v>米</v>
      </c>
      <c r="G1036" s="111">
        <f>'[5]存货（  ）抽查盘点表'!I1077</f>
        <v>118</v>
      </c>
      <c r="H1036" s="111">
        <f t="shared" si="68"/>
        <v>10.0877966101695</v>
      </c>
      <c r="I1036" s="111">
        <f>'[5]存货（  ）抽查盘点表'!J1077</f>
        <v>1190.36</v>
      </c>
      <c r="J1036" s="115">
        <f>'[5]存货（  ）抽查盘点表'!O1077</f>
        <v>118</v>
      </c>
      <c r="K1036" s="111">
        <f t="shared" si="69"/>
        <v>1.0087797</v>
      </c>
      <c r="L1036" s="115">
        <f>'[5]存货（  ）抽查盘点表'!Z1077</f>
        <v>119.0360046</v>
      </c>
      <c r="M1036" s="116">
        <f t="shared" si="70"/>
        <v>-1071.3239954</v>
      </c>
      <c r="N1036" s="117">
        <f t="shared" si="71"/>
        <v>-0.899999996135623</v>
      </c>
      <c r="O1036" s="118"/>
    </row>
    <row r="1037" s="105" customFormat="1" ht="16.5" customHeight="1" spans="1:15">
      <c r="A1037" s="108">
        <f>'[5]存货（  ）抽查盘点表'!A1078</f>
        <v>1073</v>
      </c>
      <c r="B1037" s="109" t="str">
        <f>'[5]存货（  ）抽查盘点表'!B1078</f>
        <v>1710089004</v>
      </c>
      <c r="C1037" s="108" t="str">
        <f>'[5]存货（  ）抽查盘点表'!D1078</f>
        <v>树脂瓦</v>
      </c>
      <c r="D1037" s="110"/>
      <c r="E1037" s="108"/>
      <c r="F1037" s="108" t="str">
        <f>'[5]存货（  ）抽查盘点表'!G1078</f>
        <v>平方米</v>
      </c>
      <c r="G1037" s="111">
        <f>'[5]存货（  ）抽查盘点表'!I1078</f>
        <v>197</v>
      </c>
      <c r="H1037" s="111">
        <f t="shared" si="68"/>
        <v>41.9476649746193</v>
      </c>
      <c r="I1037" s="111">
        <f>'[5]存货（  ）抽查盘点表'!J1078</f>
        <v>8263.69</v>
      </c>
      <c r="J1037" s="115">
        <f>'[5]存货（  ）抽查盘点表'!O1078</f>
        <v>197</v>
      </c>
      <c r="K1037" s="111">
        <f t="shared" si="69"/>
        <v>4.1947665</v>
      </c>
      <c r="L1037" s="115">
        <f>'[5]存货（  ）抽查盘点表'!Z1078</f>
        <v>826.3690005</v>
      </c>
      <c r="M1037" s="116">
        <f t="shared" si="70"/>
        <v>-7437.3209995</v>
      </c>
      <c r="N1037" s="117">
        <f t="shared" si="71"/>
        <v>-0.899999999939494</v>
      </c>
      <c r="O1037" s="118"/>
    </row>
    <row r="1038" s="105" customFormat="1" ht="16.5" customHeight="1" spans="1:15">
      <c r="A1038" s="108">
        <f>'[5]存货（  ）抽查盘点表'!A1079</f>
        <v>1074</v>
      </c>
      <c r="B1038" s="109" t="str">
        <f>'[5]存货（  ）抽查盘点表'!B1079</f>
        <v>1710089005</v>
      </c>
      <c r="C1038" s="108" t="str">
        <f>'[5]存货（  ）抽查盘点表'!D1079</f>
        <v>正脊瓦</v>
      </c>
      <c r="D1038" s="110"/>
      <c r="E1038" s="108"/>
      <c r="F1038" s="108" t="str">
        <f>'[5]存货（  ）抽查盘点表'!G1079</f>
        <v>块</v>
      </c>
      <c r="G1038" s="111">
        <f>'[5]存货（  ）抽查盘点表'!I1079</f>
        <v>18</v>
      </c>
      <c r="H1038" s="111">
        <f t="shared" si="68"/>
        <v>30.9733333333333</v>
      </c>
      <c r="I1038" s="111">
        <f>'[5]存货（  ）抽查盘点表'!J1079</f>
        <v>557.52</v>
      </c>
      <c r="J1038" s="115">
        <f>'[5]存货（  ）抽查盘点表'!O1079</f>
        <v>18</v>
      </c>
      <c r="K1038" s="111">
        <f t="shared" si="69"/>
        <v>3.0973333</v>
      </c>
      <c r="L1038" s="115">
        <f>'[5]存货（  ）抽查盘点表'!Z1079</f>
        <v>55.7519994</v>
      </c>
      <c r="M1038" s="116">
        <f t="shared" si="70"/>
        <v>-501.7680006</v>
      </c>
      <c r="N1038" s="117">
        <f t="shared" si="71"/>
        <v>-0.900000001076195</v>
      </c>
      <c r="O1038" s="118"/>
    </row>
    <row r="1039" s="105" customFormat="1" ht="16.5" customHeight="1" spans="1:15">
      <c r="A1039" s="108">
        <f>'[5]存货（  ）抽查盘点表'!A1080</f>
        <v>1075</v>
      </c>
      <c r="B1039" s="109" t="str">
        <f>'[5]存货（  ）抽查盘点表'!B1080</f>
        <v>1710089006</v>
      </c>
      <c r="C1039" s="108" t="str">
        <f>'[5]存货（  ）抽查盘点表'!D1080</f>
        <v>斜脊瓦</v>
      </c>
      <c r="D1039" s="110"/>
      <c r="E1039" s="108"/>
      <c r="F1039" s="108" t="str">
        <f>'[5]存货（  ）抽查盘点表'!G1080</f>
        <v>块</v>
      </c>
      <c r="G1039" s="111">
        <f>'[5]存货（  ）抽查盘点表'!I1080</f>
        <v>68</v>
      </c>
      <c r="H1039" s="111">
        <f t="shared" si="68"/>
        <v>21.2389705882353</v>
      </c>
      <c r="I1039" s="111">
        <f>'[5]存货（  ）抽查盘点表'!J1080</f>
        <v>1444.25</v>
      </c>
      <c r="J1039" s="115">
        <f>'[5]存货（  ）抽查盘点表'!O1080</f>
        <v>62</v>
      </c>
      <c r="K1039" s="111">
        <f t="shared" si="69"/>
        <v>2.1238971</v>
      </c>
      <c r="L1039" s="115">
        <f>'[5]存货（  ）抽查盘点表'!Z1080</f>
        <v>131.6816202</v>
      </c>
      <c r="M1039" s="116">
        <f t="shared" si="70"/>
        <v>-1312.5683798</v>
      </c>
      <c r="N1039" s="117">
        <f t="shared" si="71"/>
        <v>-0.908823527644106</v>
      </c>
      <c r="O1039" s="118"/>
    </row>
    <row r="1040" s="105" customFormat="1" ht="16.5" customHeight="1" spans="1:15">
      <c r="A1040" s="108">
        <f>'[5]存货（  ）抽查盘点表'!A1081</f>
        <v>1076</v>
      </c>
      <c r="B1040" s="109" t="str">
        <f>'[5]存货（  ）抽查盘点表'!B1081</f>
        <v>1710089007</v>
      </c>
      <c r="C1040" s="108" t="str">
        <f>'[5]存货（  ）抽查盘点表'!D1081</f>
        <v>末端</v>
      </c>
      <c r="D1040" s="110"/>
      <c r="E1040" s="108"/>
      <c r="F1040" s="108" t="str">
        <f>'[5]存货（  ）抽查盘点表'!G1081</f>
        <v>块</v>
      </c>
      <c r="G1040" s="111">
        <f>'[5]存货（  ）抽查盘点表'!I1081</f>
        <v>12</v>
      </c>
      <c r="H1040" s="111">
        <f t="shared" si="68"/>
        <v>17.6991666666667</v>
      </c>
      <c r="I1040" s="111">
        <f>'[5]存货（  ）抽查盘点表'!J1081</f>
        <v>212.39</v>
      </c>
      <c r="J1040" s="115">
        <f>'[5]存货（  ）抽查盘点表'!O1081</f>
        <v>12</v>
      </c>
      <c r="K1040" s="111">
        <f t="shared" si="69"/>
        <v>1.7699167</v>
      </c>
      <c r="L1040" s="115">
        <f>'[5]存货（  ）抽查盘点表'!Z1081</f>
        <v>21.2390004</v>
      </c>
      <c r="M1040" s="116">
        <f t="shared" si="70"/>
        <v>-191.1509996</v>
      </c>
      <c r="N1040" s="117">
        <f t="shared" si="71"/>
        <v>-0.899999998116672</v>
      </c>
      <c r="O1040" s="118"/>
    </row>
    <row r="1041" s="105" customFormat="1" ht="16.5" customHeight="1" spans="1:15">
      <c r="A1041" s="108">
        <f>'[5]存货（  ）抽查盘点表'!A1082</f>
        <v>1077</v>
      </c>
      <c r="B1041" s="109" t="str">
        <f>'[5]存货（  ）抽查盘点表'!B1082</f>
        <v>1710089008</v>
      </c>
      <c r="C1041" s="108" t="str">
        <f>'[5]存货（  ）抽查盘点表'!D1082</f>
        <v>前封檐</v>
      </c>
      <c r="D1041" s="110"/>
      <c r="E1041" s="108"/>
      <c r="F1041" s="108" t="str">
        <f>'[5]存货（  ）抽查盘点表'!G1082</f>
        <v>块</v>
      </c>
      <c r="G1041" s="111">
        <f>'[5]存货（  ）抽查盘点表'!I1082</f>
        <v>120</v>
      </c>
      <c r="H1041" s="111">
        <f t="shared" si="68"/>
        <v>24.77875</v>
      </c>
      <c r="I1041" s="111">
        <f>'[5]存货（  ）抽查盘点表'!J1082</f>
        <v>2973.45</v>
      </c>
      <c r="J1041" s="115">
        <f>'[5]存货（  ）抽查盘点表'!O1082</f>
        <v>120</v>
      </c>
      <c r="K1041" s="111">
        <f t="shared" si="69"/>
        <v>2.477875</v>
      </c>
      <c r="L1041" s="115">
        <f>'[5]存货（  ）抽查盘点表'!Z1082</f>
        <v>297.345</v>
      </c>
      <c r="M1041" s="116">
        <f t="shared" si="70"/>
        <v>-2676.105</v>
      </c>
      <c r="N1041" s="117">
        <f t="shared" si="71"/>
        <v>-0.9</v>
      </c>
      <c r="O1041" s="118"/>
    </row>
    <row r="1042" s="105" customFormat="1" ht="16.5" customHeight="1" spans="1:15">
      <c r="A1042" s="108">
        <f>'[5]存货（  ）抽查盘点表'!A1083</f>
        <v>1078</v>
      </c>
      <c r="B1042" s="109" t="str">
        <f>'[5]存货（  ）抽查盘点表'!B1083</f>
        <v>1710090006</v>
      </c>
      <c r="C1042" s="108" t="str">
        <f>'[5]存货（  ）抽查盘点表'!D1083</f>
        <v>水龙头</v>
      </c>
      <c r="D1042" s="110" t="str">
        <f>'[5]存货（  ）抽查盘点表'!E1083</f>
        <v>15</v>
      </c>
      <c r="E1042" s="108"/>
      <c r="F1042" s="108" t="str">
        <f>'[5]存货（  ）抽查盘点表'!G1083</f>
        <v>个</v>
      </c>
      <c r="G1042" s="111">
        <f>'[5]存货（  ）抽查盘点表'!I1083</f>
        <v>1</v>
      </c>
      <c r="H1042" s="111">
        <f t="shared" si="68"/>
        <v>14.81</v>
      </c>
      <c r="I1042" s="111">
        <f>'[5]存货（  ）抽查盘点表'!J1083</f>
        <v>14.81</v>
      </c>
      <c r="J1042" s="115">
        <f>'[5]存货（  ）抽查盘点表'!O1083</f>
        <v>1</v>
      </c>
      <c r="K1042" s="111">
        <f t="shared" si="69"/>
        <v>1.481</v>
      </c>
      <c r="L1042" s="115">
        <f>'[5]存货（  ）抽查盘点表'!Z1083</f>
        <v>1.481</v>
      </c>
      <c r="M1042" s="116">
        <f t="shared" si="70"/>
        <v>-13.329</v>
      </c>
      <c r="N1042" s="117">
        <f t="shared" si="71"/>
        <v>-0.9</v>
      </c>
      <c r="O1042" s="118"/>
    </row>
    <row r="1043" s="105" customFormat="1" ht="16.5" customHeight="1" spans="1:15">
      <c r="A1043" s="108">
        <f>'[5]存货（  ）抽查盘点表'!A1084</f>
        <v>1079</v>
      </c>
      <c r="B1043" s="109" t="str">
        <f>'[5]存货（  ）抽查盘点表'!B1084</f>
        <v>1710090007</v>
      </c>
      <c r="C1043" s="108" t="str">
        <f>'[5]存货（  ）抽查盘点表'!D1084</f>
        <v>台盆龙头</v>
      </c>
      <c r="D1043" s="110" t="str">
        <f>'[5]存货（  ）抽查盘点表'!E1084</f>
        <v>澳标</v>
      </c>
      <c r="E1043" s="108"/>
      <c r="F1043" s="108" t="str">
        <f>'[5]存货（  ）抽查盘点表'!G1084</f>
        <v>套</v>
      </c>
      <c r="G1043" s="111">
        <f>'[5]存货（  ）抽查盘点表'!I1084</f>
        <v>3</v>
      </c>
      <c r="H1043" s="111">
        <f t="shared" si="68"/>
        <v>195.193333333333</v>
      </c>
      <c r="I1043" s="111">
        <f>'[5]存货（  ）抽查盘点表'!J1084</f>
        <v>585.58</v>
      </c>
      <c r="J1043" s="115">
        <f>'[5]存货（  ）抽查盘点表'!O1084</f>
        <v>0</v>
      </c>
      <c r="K1043" s="111">
        <f t="shared" si="69"/>
        <v>0</v>
      </c>
      <c r="L1043" s="115">
        <f>'[5]存货（  ）抽查盘点表'!Z1084</f>
        <v>0</v>
      </c>
      <c r="M1043" s="116">
        <f t="shared" si="70"/>
        <v>-585.58</v>
      </c>
      <c r="N1043" s="117">
        <f t="shared" si="71"/>
        <v>-1</v>
      </c>
      <c r="O1043" s="118"/>
    </row>
    <row r="1044" s="105" customFormat="1" ht="16.5" customHeight="1" spans="1:15">
      <c r="A1044" s="108">
        <f>'[5]存货（  ）抽查盘点表'!A1085</f>
        <v>1080</v>
      </c>
      <c r="B1044" s="109" t="str">
        <f>'[5]存货（  ）抽查盘点表'!B1085</f>
        <v>1710090011</v>
      </c>
      <c r="C1044" s="108" t="str">
        <f>'[5]存货（  ）抽查盘点表'!D1085</f>
        <v>卫浴混水阀</v>
      </c>
      <c r="D1044" s="110" t="str">
        <f>'[5]存货（  ）抽查盘点表'!E1085</f>
        <v>澳标</v>
      </c>
      <c r="E1044" s="108"/>
      <c r="F1044" s="108" t="str">
        <f>'[5]存货（  ）抽查盘点表'!G1085</f>
        <v>套</v>
      </c>
      <c r="G1044" s="111">
        <f>'[5]存货（  ）抽查盘点表'!I1085</f>
        <v>14</v>
      </c>
      <c r="H1044" s="111">
        <f t="shared" si="68"/>
        <v>127.35</v>
      </c>
      <c r="I1044" s="111">
        <f>'[5]存货（  ）抽查盘点表'!J1085</f>
        <v>1782.9</v>
      </c>
      <c r="J1044" s="115">
        <f>'[5]存货（  ）抽查盘点表'!O1085</f>
        <v>14</v>
      </c>
      <c r="K1044" s="111">
        <f t="shared" si="69"/>
        <v>12.735</v>
      </c>
      <c r="L1044" s="115">
        <f>'[5]存货（  ）抽查盘点表'!Z1085</f>
        <v>178.29</v>
      </c>
      <c r="M1044" s="116">
        <f t="shared" si="70"/>
        <v>-1604.61</v>
      </c>
      <c r="N1044" s="117">
        <f t="shared" si="71"/>
        <v>-0.9</v>
      </c>
      <c r="O1044" s="118"/>
    </row>
    <row r="1045" s="105" customFormat="1" ht="16.5" customHeight="1" spans="1:15">
      <c r="A1045" s="108">
        <f>'[5]存货（  ）抽查盘点表'!A1086</f>
        <v>1081</v>
      </c>
      <c r="B1045" s="109" t="str">
        <f>'[5]存货（  ）抽查盘点表'!B1086</f>
        <v>1710090100</v>
      </c>
      <c r="C1045" s="108" t="str">
        <f>'[5]存货（  ）抽查盘点表'!D1086</f>
        <v>澳标陶瓷盆</v>
      </c>
      <c r="D1045" s="110" t="str">
        <f>'[5]存货（  ）抽查盘点表'!E1086</f>
        <v>美业7008B</v>
      </c>
      <c r="E1045" s="108"/>
      <c r="F1045" s="108" t="str">
        <f>'[5]存货（  ）抽查盘点表'!G1086</f>
        <v>个</v>
      </c>
      <c r="G1045" s="111">
        <f>'[5]存货（  ）抽查盘点表'!I1086</f>
        <v>2</v>
      </c>
      <c r="H1045" s="111">
        <f t="shared" si="68"/>
        <v>193.115</v>
      </c>
      <c r="I1045" s="111">
        <f>'[5]存货（  ）抽查盘点表'!J1086</f>
        <v>386.23</v>
      </c>
      <c r="J1045" s="115">
        <f>'[5]存货（  ）抽查盘点表'!O1086</f>
        <v>2</v>
      </c>
      <c r="K1045" s="111">
        <f t="shared" si="69"/>
        <v>19.3115</v>
      </c>
      <c r="L1045" s="115">
        <f>'[5]存货（  ）抽查盘点表'!Z1086</f>
        <v>38.623</v>
      </c>
      <c r="M1045" s="116">
        <f t="shared" si="70"/>
        <v>-347.607</v>
      </c>
      <c r="N1045" s="117">
        <f t="shared" si="71"/>
        <v>-0.9</v>
      </c>
      <c r="O1045" s="118"/>
    </row>
    <row r="1046" s="105" customFormat="1" ht="16.5" customHeight="1" spans="1:15">
      <c r="A1046" s="108">
        <f>'[5]存货（  ）抽查盘点表'!A1087</f>
        <v>1082</v>
      </c>
      <c r="B1046" s="109" t="str">
        <f>'[5]存货（  ）抽查盘点表'!B1087</f>
        <v>1710090150</v>
      </c>
      <c r="C1046" s="108" t="str">
        <f>'[5]存货（  ）抽查盘点表'!D1087</f>
        <v>立柱盆</v>
      </c>
      <c r="D1046" s="110"/>
      <c r="E1046" s="108"/>
      <c r="F1046" s="108" t="str">
        <f>'[5]存货（  ）抽查盘点表'!G1087</f>
        <v>套</v>
      </c>
      <c r="G1046" s="111">
        <f>'[5]存货（  ）抽查盘点表'!I1087</f>
        <v>1</v>
      </c>
      <c r="H1046" s="111">
        <f t="shared" si="68"/>
        <v>296.9</v>
      </c>
      <c r="I1046" s="111">
        <f>'[5]存货（  ）抽查盘点表'!J1087</f>
        <v>296.9</v>
      </c>
      <c r="J1046" s="115">
        <f>'[5]存货（  ）抽查盘点表'!O1087</f>
        <v>1</v>
      </c>
      <c r="K1046" s="111">
        <f t="shared" si="69"/>
        <v>29.69</v>
      </c>
      <c r="L1046" s="115">
        <f>'[5]存货（  ）抽查盘点表'!Z1087</f>
        <v>29.69</v>
      </c>
      <c r="M1046" s="116">
        <f t="shared" si="70"/>
        <v>-267.21</v>
      </c>
      <c r="N1046" s="117">
        <f t="shared" si="71"/>
        <v>-0.9</v>
      </c>
      <c r="O1046" s="118"/>
    </row>
    <row r="1047" s="105" customFormat="1" ht="16.5" customHeight="1" spans="1:15">
      <c r="A1047" s="108">
        <f>'[5]存货（  ）抽查盘点表'!A1088</f>
        <v>1083</v>
      </c>
      <c r="B1047" s="109" t="str">
        <f>'[5]存货（  ）抽查盘点表'!B1088</f>
        <v>1710090151</v>
      </c>
      <c r="C1047" s="108" t="str">
        <f>'[5]存货（  ）抽查盘点表'!D1088</f>
        <v>洗菜盆</v>
      </c>
      <c r="D1047" s="110" t="str">
        <f>'[5]存货（  ）抽查盘点表'!E1088</f>
        <v>TOTO</v>
      </c>
      <c r="E1047" s="108"/>
      <c r="F1047" s="108" t="str">
        <f>'[5]存货（  ）抽查盘点表'!G1088</f>
        <v>个</v>
      </c>
      <c r="G1047" s="111">
        <f>'[5]存货（  ）抽查盘点表'!I1088</f>
        <v>1</v>
      </c>
      <c r="H1047" s="111">
        <f t="shared" si="68"/>
        <v>130</v>
      </c>
      <c r="I1047" s="111">
        <f>'[5]存货（  ）抽查盘点表'!J1088</f>
        <v>130</v>
      </c>
      <c r="J1047" s="115">
        <f>'[5]存货（  ）抽查盘点表'!O1088</f>
        <v>1</v>
      </c>
      <c r="K1047" s="111">
        <f t="shared" si="69"/>
        <v>13</v>
      </c>
      <c r="L1047" s="115">
        <f>'[5]存货（  ）抽查盘点表'!Z1088</f>
        <v>13</v>
      </c>
      <c r="M1047" s="116">
        <f t="shared" si="70"/>
        <v>-117</v>
      </c>
      <c r="N1047" s="117">
        <f t="shared" si="71"/>
        <v>-0.9</v>
      </c>
      <c r="O1047" s="118"/>
    </row>
    <row r="1048" s="105" customFormat="1" ht="16.5" customHeight="1" spans="1:15">
      <c r="A1048" s="108">
        <f>'[5]存货（  ）抽查盘点表'!A1089</f>
        <v>1084</v>
      </c>
      <c r="B1048" s="109" t="str">
        <f>'[5]存货（  ）抽查盘点表'!B1089</f>
        <v>1710090153</v>
      </c>
      <c r="C1048" s="108" t="str">
        <f>'[5]存货（  ）抽查盘点表'!D1089</f>
        <v>洗菜盆</v>
      </c>
      <c r="D1048" s="110"/>
      <c r="E1048" s="108"/>
      <c r="F1048" s="108" t="str">
        <f>'[5]存货（  ）抽查盘点表'!G1089</f>
        <v>个</v>
      </c>
      <c r="G1048" s="111">
        <f>'[5]存货（  ）抽查盘点表'!I1089</f>
        <v>13</v>
      </c>
      <c r="H1048" s="111">
        <f t="shared" si="68"/>
        <v>345.981538461538</v>
      </c>
      <c r="I1048" s="111">
        <f>'[5]存货（  ）抽查盘点表'!J1089</f>
        <v>4497.76</v>
      </c>
      <c r="J1048" s="115">
        <f>'[5]存货（  ）抽查盘点表'!O1089</f>
        <v>13</v>
      </c>
      <c r="K1048" s="111">
        <f t="shared" si="69"/>
        <v>34.5981538</v>
      </c>
      <c r="L1048" s="115">
        <f>'[5]存货（  ）抽查盘点表'!Z1089</f>
        <v>449.7759994</v>
      </c>
      <c r="M1048" s="116">
        <f t="shared" si="70"/>
        <v>-4047.9840006</v>
      </c>
      <c r="N1048" s="117">
        <f t="shared" si="71"/>
        <v>-0.9000000001334</v>
      </c>
      <c r="O1048" s="118"/>
    </row>
    <row r="1049" s="105" customFormat="1" ht="16.5" customHeight="1" spans="1:15">
      <c r="A1049" s="108">
        <f>'[5]存货（  ）抽查盘点表'!A1090</f>
        <v>1085</v>
      </c>
      <c r="B1049" s="109" t="str">
        <f>'[5]存货（  ）抽查盘点表'!B1090</f>
        <v>1710090201</v>
      </c>
      <c r="C1049" s="108" t="str">
        <f>'[5]存货（  ）抽查盘点表'!D1090</f>
        <v>澳标马桶</v>
      </c>
      <c r="D1049" s="110" t="str">
        <f>'[5]存货（  ）抽查盘点表'!E1090</f>
        <v>美业6009</v>
      </c>
      <c r="E1049" s="108"/>
      <c r="F1049" s="108" t="str">
        <f>'[5]存货（  ）抽查盘点表'!G1090</f>
        <v>个</v>
      </c>
      <c r="G1049" s="111">
        <f>'[5]存货（  ）抽查盘点表'!I1090</f>
        <v>5</v>
      </c>
      <c r="H1049" s="111">
        <f t="shared" si="68"/>
        <v>778.764</v>
      </c>
      <c r="I1049" s="111">
        <f>'[5]存货（  ）抽查盘点表'!J1090</f>
        <v>3893.82</v>
      </c>
      <c r="J1049" s="115">
        <f>'[5]存货（  ）抽查盘点表'!O1090</f>
        <v>5</v>
      </c>
      <c r="K1049" s="111">
        <f t="shared" si="69"/>
        <v>77.8764</v>
      </c>
      <c r="L1049" s="115">
        <f>'[5]存货（  ）抽查盘点表'!Z1090</f>
        <v>389.382</v>
      </c>
      <c r="M1049" s="116">
        <f t="shared" si="70"/>
        <v>-3504.438</v>
      </c>
      <c r="N1049" s="117">
        <f t="shared" si="71"/>
        <v>-0.9</v>
      </c>
      <c r="O1049" s="118"/>
    </row>
    <row r="1050" s="105" customFormat="1" ht="16.5" customHeight="1" spans="1:15">
      <c r="A1050" s="108">
        <f>'[5]存货（  ）抽查盘点表'!A1091</f>
        <v>1086</v>
      </c>
      <c r="B1050" s="109" t="str">
        <f>'[5]存货（  ）抽查盘点表'!B1091</f>
        <v>1710090202</v>
      </c>
      <c r="C1050" s="108" t="str">
        <f>'[5]存货（  ）抽查盘点表'!D1091</f>
        <v>马桶</v>
      </c>
      <c r="D1050" s="110" t="str">
        <f>'[5]存货（  ）抽查盘点表'!E1091</f>
        <v>欧美琦2093</v>
      </c>
      <c r="E1050" s="108"/>
      <c r="F1050" s="108" t="str">
        <f>'[5]存货（  ）抽查盘点表'!G1091</f>
        <v>个</v>
      </c>
      <c r="G1050" s="111">
        <f>'[5]存货（  ）抽查盘点表'!I1091</f>
        <v>2</v>
      </c>
      <c r="H1050" s="111">
        <f t="shared" si="68"/>
        <v>1252.025</v>
      </c>
      <c r="I1050" s="111">
        <f>'[5]存货（  ）抽查盘点表'!J1091</f>
        <v>2504.05</v>
      </c>
      <c r="J1050" s="115">
        <f>'[5]存货（  ）抽查盘点表'!O1091</f>
        <v>2</v>
      </c>
      <c r="K1050" s="111">
        <f t="shared" si="69"/>
        <v>125.2025</v>
      </c>
      <c r="L1050" s="115">
        <f>'[5]存货（  ）抽查盘点表'!Z1091</f>
        <v>250.405</v>
      </c>
      <c r="M1050" s="116">
        <f t="shared" si="70"/>
        <v>-2253.645</v>
      </c>
      <c r="N1050" s="117">
        <f t="shared" si="71"/>
        <v>-0.9</v>
      </c>
      <c r="O1050" s="118"/>
    </row>
    <row r="1051" s="105" customFormat="1" ht="16.5" customHeight="1" spans="1:15">
      <c r="A1051" s="108">
        <f>'[5]存货（  ）抽查盘点表'!A1092</f>
        <v>1087</v>
      </c>
      <c r="B1051" s="109" t="str">
        <f>'[5]存货（  ）抽查盘点表'!B1092</f>
        <v>1710090205</v>
      </c>
      <c r="C1051" s="108" t="str">
        <f>'[5]存货（  ）抽查盘点表'!D1092</f>
        <v>直冲蹲便器</v>
      </c>
      <c r="D1051" s="110"/>
      <c r="E1051" s="108"/>
      <c r="F1051" s="108" t="str">
        <f>'[5]存货（  ）抽查盘点表'!G1092</f>
        <v>个</v>
      </c>
      <c r="G1051" s="111">
        <f>'[5]存货（  ）抽查盘点表'!I1092</f>
        <v>3</v>
      </c>
      <c r="H1051" s="111">
        <f t="shared" si="68"/>
        <v>565.326666666667</v>
      </c>
      <c r="I1051" s="111">
        <f>'[5]存货（  ）抽查盘点表'!J1092</f>
        <v>1695.98</v>
      </c>
      <c r="J1051" s="115">
        <f>'[5]存货（  ）抽查盘点表'!O1092</f>
        <v>3</v>
      </c>
      <c r="K1051" s="111">
        <f t="shared" si="69"/>
        <v>56.5326667</v>
      </c>
      <c r="L1051" s="115">
        <f>'[5]存货（  ）抽查盘点表'!Z1092</f>
        <v>169.5980001</v>
      </c>
      <c r="M1051" s="116">
        <f t="shared" si="70"/>
        <v>-1526.3819999</v>
      </c>
      <c r="N1051" s="117">
        <f t="shared" si="71"/>
        <v>-0.899999999941037</v>
      </c>
      <c r="O1051" s="118"/>
    </row>
    <row r="1052" s="105" customFormat="1" ht="16.5" customHeight="1" spans="1:15">
      <c r="A1052" s="108">
        <f>'[5]存货（  ）抽查盘点表'!A1093</f>
        <v>1088</v>
      </c>
      <c r="B1052" s="109" t="str">
        <f>'[5]存货（  ）抽查盘点表'!B1093</f>
        <v>1710090206</v>
      </c>
      <c r="C1052" s="108" t="str">
        <f>'[5]存货（  ）抽查盘点表'!D1093</f>
        <v>水箱</v>
      </c>
      <c r="D1052" s="110"/>
      <c r="E1052" s="108"/>
      <c r="F1052" s="108" t="str">
        <f>'[5]存货（  ）抽查盘点表'!G1093</f>
        <v>个</v>
      </c>
      <c r="G1052" s="111">
        <f>'[5]存货（  ）抽查盘点表'!I1093</f>
        <v>0</v>
      </c>
      <c r="H1052" s="111">
        <f t="shared" si="68"/>
        <v>0</v>
      </c>
      <c r="I1052" s="111">
        <f>'[5]存货（  ）抽查盘点表'!J1093</f>
        <v>201.77</v>
      </c>
      <c r="J1052" s="115">
        <f>'[5]存货（  ）抽查盘点表'!O1093</f>
        <v>0</v>
      </c>
      <c r="K1052" s="111">
        <f t="shared" si="69"/>
        <v>0</v>
      </c>
      <c r="L1052" s="115">
        <f>'[5]存货（  ）抽查盘点表'!Z1093</f>
        <v>0</v>
      </c>
      <c r="M1052" s="116">
        <f t="shared" si="70"/>
        <v>-201.77</v>
      </c>
      <c r="N1052" s="117">
        <f t="shared" si="71"/>
        <v>-1</v>
      </c>
      <c r="O1052" s="118"/>
    </row>
    <row r="1053" s="105" customFormat="1" ht="16.5" customHeight="1" spans="1:15">
      <c r="A1053" s="108">
        <f>'[5]存货（  ）抽查盘点表'!A1094</f>
        <v>1089</v>
      </c>
      <c r="B1053" s="109" t="str">
        <f>'[5]存货（  ）抽查盘点表'!B1094</f>
        <v>1710090208</v>
      </c>
      <c r="C1053" s="108" t="str">
        <f>'[5]存货（  ）抽查盘点表'!D1094</f>
        <v>马桶移位器</v>
      </c>
      <c r="D1053" s="110"/>
      <c r="E1053" s="108"/>
      <c r="F1053" s="108" t="str">
        <f>'[5]存货（  ）抽查盘点表'!G1094</f>
        <v>件</v>
      </c>
      <c r="G1053" s="111">
        <f>'[5]存货（  ）抽查盘点表'!I1094</f>
        <v>105</v>
      </c>
      <c r="H1053" s="111">
        <f t="shared" ref="H1053:H1116" si="72">IF(G1053=0,0,I1053/G1053)</f>
        <v>85.65</v>
      </c>
      <c r="I1053" s="111">
        <f>'[5]存货（  ）抽查盘点表'!J1094</f>
        <v>8993.25</v>
      </c>
      <c r="J1053" s="115">
        <f>'[5]存货（  ）抽查盘点表'!O1094</f>
        <v>105</v>
      </c>
      <c r="K1053" s="111">
        <f t="shared" ref="K1053:K1116" si="73">IF(J1053=0,0,L1053/J1053)</f>
        <v>8.565</v>
      </c>
      <c r="L1053" s="115">
        <f>'[5]存货（  ）抽查盘点表'!Z1094</f>
        <v>899.325</v>
      </c>
      <c r="M1053" s="116">
        <f t="shared" ref="M1053:M1116" si="74">IF(L1053="","",L1053-I1053)</f>
        <v>-8093.925</v>
      </c>
      <c r="N1053" s="117">
        <f t="shared" ref="N1053:N1116" si="75">IF(ISERR(M1053/I1053),"",M1053/I1053)</f>
        <v>-0.9</v>
      </c>
      <c r="O1053" s="118"/>
    </row>
    <row r="1054" s="105" customFormat="1" ht="16.5" customHeight="1" spans="1:15">
      <c r="A1054" s="108">
        <f>'[5]存货（  ）抽查盘点表'!A1095</f>
        <v>1090</v>
      </c>
      <c r="B1054" s="109" t="str">
        <f>'[5]存货（  ）抽查盘点表'!B1095</f>
        <v>1710090301</v>
      </c>
      <c r="C1054" s="108" t="str">
        <f>'[5]存货（  ）抽查盘点表'!D1095</f>
        <v>澳标花洒头</v>
      </c>
      <c r="D1054" s="110" t="str">
        <f>'[5]存货（  ）抽查盘点表'!E1095</f>
        <v>美业ARB1067</v>
      </c>
      <c r="E1054" s="108"/>
      <c r="F1054" s="108" t="str">
        <f>'[5]存货（  ）抽查盘点表'!G1095</f>
        <v>个</v>
      </c>
      <c r="G1054" s="111">
        <f>'[5]存货（  ）抽查盘点表'!I1095</f>
        <v>2</v>
      </c>
      <c r="H1054" s="111">
        <f t="shared" si="72"/>
        <v>850.535</v>
      </c>
      <c r="I1054" s="111">
        <f>'[5]存货（  ）抽查盘点表'!J1095</f>
        <v>1701.07</v>
      </c>
      <c r="J1054" s="115">
        <f>'[5]存货（  ）抽查盘点表'!O1095</f>
        <v>2</v>
      </c>
      <c r="K1054" s="111">
        <f t="shared" si="73"/>
        <v>85.0535</v>
      </c>
      <c r="L1054" s="115">
        <f>'[5]存货（  ）抽查盘点表'!Z1095</f>
        <v>170.107</v>
      </c>
      <c r="M1054" s="116">
        <f t="shared" si="74"/>
        <v>-1530.963</v>
      </c>
      <c r="N1054" s="117">
        <f t="shared" si="75"/>
        <v>-0.9</v>
      </c>
      <c r="O1054" s="118"/>
    </row>
    <row r="1055" s="105" customFormat="1" ht="16.5" customHeight="1" spans="1:15">
      <c r="A1055" s="108">
        <f>'[5]存货（  ）抽查盘点表'!A1096</f>
        <v>1091</v>
      </c>
      <c r="B1055" s="109" t="str">
        <f>'[5]存货（  ）抽查盘点表'!B1096</f>
        <v>1710090302</v>
      </c>
      <c r="C1055" s="108" t="str">
        <f>'[5]存货（  ）抽查盘点表'!D1096</f>
        <v>澳标花洒连接杆</v>
      </c>
      <c r="D1055" s="110" t="str">
        <f>'[5]存货（  ）抽查盘点表'!E1096</f>
        <v>美业ARY015B</v>
      </c>
      <c r="E1055" s="108"/>
      <c r="F1055" s="108" t="str">
        <f>'[5]存货（  ）抽查盘点表'!G1096</f>
        <v>个</v>
      </c>
      <c r="G1055" s="111">
        <f>'[5]存货（  ）抽查盘点表'!I1096</f>
        <v>3</v>
      </c>
      <c r="H1055" s="111">
        <f t="shared" si="72"/>
        <v>90</v>
      </c>
      <c r="I1055" s="111">
        <f>'[5]存货（  ）抽查盘点表'!J1096</f>
        <v>270</v>
      </c>
      <c r="J1055" s="115">
        <f>'[5]存货（  ）抽查盘点表'!O1096</f>
        <v>3</v>
      </c>
      <c r="K1055" s="111">
        <f t="shared" si="73"/>
        <v>9</v>
      </c>
      <c r="L1055" s="115">
        <f>'[5]存货（  ）抽查盘点表'!Z1096</f>
        <v>27</v>
      </c>
      <c r="M1055" s="116">
        <f t="shared" si="74"/>
        <v>-243</v>
      </c>
      <c r="N1055" s="117">
        <f t="shared" si="75"/>
        <v>-0.9</v>
      </c>
      <c r="O1055" s="118"/>
    </row>
    <row r="1056" s="105" customFormat="1" ht="16.5" customHeight="1" spans="1:15">
      <c r="A1056" s="108">
        <f>'[5]存货（  ）抽查盘点表'!A1097</f>
        <v>1092</v>
      </c>
      <c r="B1056" s="109" t="str">
        <f>'[5]存货（  ）抽查盘点表'!B1097</f>
        <v>1710090303</v>
      </c>
      <c r="C1056" s="108" t="str">
        <f>'[5]存货（  ）抽查盘点表'!D1097</f>
        <v>小花洒</v>
      </c>
      <c r="D1056" s="110" t="str">
        <f>'[5]存货（  ）抽查盘点表'!E1097</f>
        <v>格菲</v>
      </c>
      <c r="E1056" s="108"/>
      <c r="F1056" s="108" t="str">
        <f>'[5]存货（  ）抽查盘点表'!G1097</f>
        <v>个</v>
      </c>
      <c r="G1056" s="111">
        <f>'[5]存货（  ）抽查盘点表'!I1097</f>
        <v>2</v>
      </c>
      <c r="H1056" s="111">
        <f t="shared" si="72"/>
        <v>34.19</v>
      </c>
      <c r="I1056" s="111">
        <f>'[5]存货（  ）抽查盘点表'!J1097</f>
        <v>68.38</v>
      </c>
      <c r="J1056" s="115">
        <f>'[5]存货（  ）抽查盘点表'!O1097</f>
        <v>2</v>
      </c>
      <c r="K1056" s="111">
        <f t="shared" si="73"/>
        <v>3.419</v>
      </c>
      <c r="L1056" s="115">
        <f>'[5]存货（  ）抽查盘点表'!Z1097</f>
        <v>6.838</v>
      </c>
      <c r="M1056" s="116">
        <f t="shared" si="74"/>
        <v>-61.542</v>
      </c>
      <c r="N1056" s="117">
        <f t="shared" si="75"/>
        <v>-0.9</v>
      </c>
      <c r="O1056" s="118"/>
    </row>
    <row r="1057" s="105" customFormat="1" ht="16.5" customHeight="1" spans="1:15">
      <c r="A1057" s="108">
        <f>'[5]存货（  ）抽查盘点表'!A1098</f>
        <v>1093</v>
      </c>
      <c r="B1057" s="109" t="str">
        <f>'[5]存货（  ）抽查盘点表'!B1098</f>
        <v>1710090304</v>
      </c>
      <c r="C1057" s="108" t="str">
        <f>'[5]存货（  ）抽查盘点表'!D1098</f>
        <v>花洒</v>
      </c>
      <c r="D1057" s="110" t="str">
        <f>'[5]存货（  ）抽查盘点表'!E1098</f>
        <v>铜</v>
      </c>
      <c r="E1057" s="108"/>
      <c r="F1057" s="108" t="str">
        <f>'[5]存货（  ）抽查盘点表'!G1098</f>
        <v>个</v>
      </c>
      <c r="G1057" s="111">
        <f>'[5]存货（  ）抽查盘点表'!I1098</f>
        <v>1</v>
      </c>
      <c r="H1057" s="111">
        <f t="shared" si="72"/>
        <v>172.3</v>
      </c>
      <c r="I1057" s="111">
        <f>'[5]存货（  ）抽查盘点表'!J1098</f>
        <v>172.3</v>
      </c>
      <c r="J1057" s="115">
        <f>'[5]存货（  ）抽查盘点表'!O1098</f>
        <v>1</v>
      </c>
      <c r="K1057" s="111">
        <f t="shared" si="73"/>
        <v>17.23</v>
      </c>
      <c r="L1057" s="115">
        <f>'[5]存货（  ）抽查盘点表'!Z1098</f>
        <v>17.23</v>
      </c>
      <c r="M1057" s="116">
        <f t="shared" si="74"/>
        <v>-155.07</v>
      </c>
      <c r="N1057" s="117">
        <f t="shared" si="75"/>
        <v>-0.9</v>
      </c>
      <c r="O1057" s="118"/>
    </row>
    <row r="1058" s="105" customFormat="1" ht="16.5" customHeight="1" spans="1:15">
      <c r="A1058" s="108">
        <f>'[5]存货（  ）抽查盘点表'!A1099</f>
        <v>1094</v>
      </c>
      <c r="B1058" s="109" t="str">
        <f>'[5]存货（  ）抽查盘点表'!B1099</f>
        <v>1710090401</v>
      </c>
      <c r="C1058" s="108" t="str">
        <f>'[5]存货（  ）抽查盘点表'!D1099</f>
        <v>澳标下水道口</v>
      </c>
      <c r="D1058" s="110" t="str">
        <f>'[5]存货（  ）抽查盘点表'!E1099</f>
        <v>美业40㎜</v>
      </c>
      <c r="E1058" s="108"/>
      <c r="F1058" s="108" t="str">
        <f>'[5]存货（  ）抽查盘点表'!G1099</f>
        <v>个</v>
      </c>
      <c r="G1058" s="111">
        <f>'[5]存货（  ）抽查盘点表'!I1099</f>
        <v>13</v>
      </c>
      <c r="H1058" s="111">
        <f t="shared" si="72"/>
        <v>40.3846153846154</v>
      </c>
      <c r="I1058" s="111">
        <f>'[5]存货（  ）抽查盘点表'!J1099</f>
        <v>525</v>
      </c>
      <c r="J1058" s="115">
        <f>'[5]存货（  ）抽查盘点表'!O1099</f>
        <v>13</v>
      </c>
      <c r="K1058" s="111">
        <f t="shared" si="73"/>
        <v>4.0384615</v>
      </c>
      <c r="L1058" s="115">
        <f>'[5]存货（  ）抽查盘点表'!Z1099</f>
        <v>52.4999995</v>
      </c>
      <c r="M1058" s="116">
        <f t="shared" si="74"/>
        <v>-472.5000005</v>
      </c>
      <c r="N1058" s="117">
        <f t="shared" si="75"/>
        <v>-0.900000000952381</v>
      </c>
      <c r="O1058" s="118"/>
    </row>
    <row r="1059" s="105" customFormat="1" ht="16.5" customHeight="1" spans="1:15">
      <c r="A1059" s="108">
        <f>'[5]存货（  ）抽查盘点表'!A1100</f>
        <v>1095</v>
      </c>
      <c r="B1059" s="109" t="str">
        <f>'[5]存货（  ）抽查盘点表'!B1100</f>
        <v>1710090403</v>
      </c>
      <c r="C1059" s="108" t="str">
        <f>'[5]存货（  ）抽查盘点表'!D1100</f>
        <v>高级不锈钢地漏</v>
      </c>
      <c r="D1059" s="110" t="str">
        <f>'[5]存货（  ）抽查盘点表'!E1100</f>
        <v>福有；992B</v>
      </c>
      <c r="E1059" s="108"/>
      <c r="F1059" s="108" t="str">
        <f>'[5]存货（  ）抽查盘点表'!G1100</f>
        <v>个</v>
      </c>
      <c r="G1059" s="111">
        <f>'[5]存货（  ）抽查盘点表'!I1100</f>
        <v>3</v>
      </c>
      <c r="H1059" s="111">
        <f t="shared" si="72"/>
        <v>25</v>
      </c>
      <c r="I1059" s="111">
        <f>'[5]存货（  ）抽查盘点表'!J1100</f>
        <v>75</v>
      </c>
      <c r="J1059" s="115">
        <f>'[5]存货（  ）抽查盘点表'!O1100</f>
        <v>3</v>
      </c>
      <c r="K1059" s="111">
        <f t="shared" si="73"/>
        <v>2.5</v>
      </c>
      <c r="L1059" s="115">
        <f>'[5]存货（  ）抽查盘点表'!Z1100</f>
        <v>7.5</v>
      </c>
      <c r="M1059" s="116">
        <f t="shared" si="74"/>
        <v>-67.5</v>
      </c>
      <c r="N1059" s="117">
        <f t="shared" si="75"/>
        <v>-0.9</v>
      </c>
      <c r="O1059" s="118"/>
    </row>
    <row r="1060" s="105" customFormat="1" ht="16.5" customHeight="1" spans="1:15">
      <c r="A1060" s="108">
        <f>'[5]存货（  ）抽查盘点表'!A1101</f>
        <v>1096</v>
      </c>
      <c r="B1060" s="109" t="str">
        <f>'[5]存货（  ）抽查盘点表'!B1101</f>
        <v>1710090410</v>
      </c>
      <c r="C1060" s="108" t="str">
        <f>'[5]存货（  ）抽查盘点表'!D1101</f>
        <v>不锈钢地漏</v>
      </c>
      <c r="D1060" s="110" t="str">
        <f>'[5]存货（  ）抽查盘点表'!E1101</f>
        <v>100*100</v>
      </c>
      <c r="E1060" s="108"/>
      <c r="F1060" s="108" t="str">
        <f>'[5]存货（  ）抽查盘点表'!G1101</f>
        <v>个</v>
      </c>
      <c r="G1060" s="111">
        <f>'[5]存货（  ）抽查盘点表'!I1101</f>
        <v>28</v>
      </c>
      <c r="H1060" s="111">
        <f t="shared" si="72"/>
        <v>43.1860714285714</v>
      </c>
      <c r="I1060" s="111">
        <f>'[5]存货（  ）抽查盘点表'!J1101</f>
        <v>1209.21</v>
      </c>
      <c r="J1060" s="115">
        <f>'[5]存货（  ）抽查盘点表'!O1101</f>
        <v>25</v>
      </c>
      <c r="K1060" s="111">
        <f t="shared" si="73"/>
        <v>4.3186071</v>
      </c>
      <c r="L1060" s="115">
        <f>'[5]存货（  ）抽查盘点表'!Z1101</f>
        <v>107.9651775</v>
      </c>
      <c r="M1060" s="116">
        <f t="shared" si="74"/>
        <v>-1101.2448225</v>
      </c>
      <c r="N1060" s="117">
        <f t="shared" si="75"/>
        <v>-0.910714286600342</v>
      </c>
      <c r="O1060" s="118"/>
    </row>
    <row r="1061" s="105" customFormat="1" ht="16.5" customHeight="1" spans="1:15">
      <c r="A1061" s="108">
        <f>'[5]存货（  ）抽查盘点表'!A1102</f>
        <v>1097</v>
      </c>
      <c r="B1061" s="109" t="str">
        <f>'[5]存货（  ）抽查盘点表'!B1102</f>
        <v>1710090411</v>
      </c>
      <c r="C1061" s="108" t="str">
        <f>'[5]存货（  ）抽查盘点表'!D1102</f>
        <v>PVC地漏</v>
      </c>
      <c r="D1061" s="110" t="str">
        <f>'[5]存货（  ）抽查盘点表'!E1102</f>
        <v>国标100*100</v>
      </c>
      <c r="E1061" s="108"/>
      <c r="F1061" s="108" t="str">
        <f>'[5]存货（  ）抽查盘点表'!G1102</f>
        <v>个</v>
      </c>
      <c r="G1061" s="111">
        <f>'[5]存货（  ）抽查盘点表'!I1102</f>
        <v>8</v>
      </c>
      <c r="H1061" s="111">
        <f t="shared" si="72"/>
        <v>17.09375</v>
      </c>
      <c r="I1061" s="111">
        <f>'[5]存货（  ）抽查盘点表'!J1102</f>
        <v>136.75</v>
      </c>
      <c r="J1061" s="115">
        <f>'[5]存货（  ）抽查盘点表'!O1102</f>
        <v>2</v>
      </c>
      <c r="K1061" s="111">
        <f t="shared" si="73"/>
        <v>1.709375</v>
      </c>
      <c r="L1061" s="115">
        <f>'[5]存货（  ）抽查盘点表'!Z1102</f>
        <v>3.41875</v>
      </c>
      <c r="M1061" s="116">
        <f t="shared" si="74"/>
        <v>-133.33125</v>
      </c>
      <c r="N1061" s="117">
        <f t="shared" si="75"/>
        <v>-0.975</v>
      </c>
      <c r="O1061" s="118"/>
    </row>
    <row r="1062" s="105" customFormat="1" ht="16.5" customHeight="1" spans="1:15">
      <c r="A1062" s="108">
        <f>'[5]存货（  ）抽查盘点表'!A1103</f>
        <v>1098</v>
      </c>
      <c r="B1062" s="109" t="str">
        <f>'[5]存货（  ）抽查盘点表'!B1103</f>
        <v>1710090414</v>
      </c>
      <c r="C1062" s="108" t="str">
        <f>'[5]存货（  ）抽查盘点表'!D1103</f>
        <v>地漏</v>
      </c>
      <c r="D1062" s="110" t="str">
        <f>'[5]存货（  ）抽查盘点表'!E1103</f>
        <v>澳标</v>
      </c>
      <c r="E1062" s="108"/>
      <c r="F1062" s="108" t="str">
        <f>'[5]存货（  ）抽查盘点表'!G1103</f>
        <v>个</v>
      </c>
      <c r="G1062" s="111">
        <f>'[5]存货（  ）抽查盘点表'!I1103</f>
        <v>10</v>
      </c>
      <c r="H1062" s="111">
        <f t="shared" si="72"/>
        <v>77.338</v>
      </c>
      <c r="I1062" s="111">
        <f>'[5]存货（  ）抽查盘点表'!J1103</f>
        <v>773.38</v>
      </c>
      <c r="J1062" s="115">
        <f>'[5]存货（  ）抽查盘点表'!O1103</f>
        <v>10</v>
      </c>
      <c r="K1062" s="111">
        <f t="shared" si="73"/>
        <v>7.7338</v>
      </c>
      <c r="L1062" s="115">
        <f>'[5]存货（  ）抽查盘点表'!Z1103</f>
        <v>77.338</v>
      </c>
      <c r="M1062" s="116">
        <f t="shared" si="74"/>
        <v>-696.042</v>
      </c>
      <c r="N1062" s="117">
        <f t="shared" si="75"/>
        <v>-0.9</v>
      </c>
      <c r="O1062" s="118"/>
    </row>
    <row r="1063" s="105" customFormat="1" ht="16.5" customHeight="1" spans="1:15">
      <c r="A1063" s="108">
        <f>'[5]存货（  ）抽查盘点表'!A1104</f>
        <v>1099</v>
      </c>
      <c r="B1063" s="109" t="str">
        <f>'[5]存货（  ）抽查盘点表'!B1104</f>
        <v>1710090415</v>
      </c>
      <c r="C1063" s="108" t="str">
        <f>'[5]存货（  ）抽查盘点表'!D1104</f>
        <v>菜盆下水器</v>
      </c>
      <c r="D1063" s="110" t="str">
        <f>'[5]存货（  ）抽查盘点表'!E1104</f>
        <v>澳标</v>
      </c>
      <c r="E1063" s="108"/>
      <c r="F1063" s="108" t="str">
        <f>'[5]存货（  ）抽查盘点表'!G1104</f>
        <v>套</v>
      </c>
      <c r="G1063" s="111">
        <f>'[5]存货（  ）抽查盘点表'!I1104</f>
        <v>2</v>
      </c>
      <c r="H1063" s="111">
        <f t="shared" si="72"/>
        <v>22.65</v>
      </c>
      <c r="I1063" s="111">
        <f>'[5]存货（  ）抽查盘点表'!J1104</f>
        <v>45.3</v>
      </c>
      <c r="J1063" s="115">
        <f>'[5]存货（  ）抽查盘点表'!O1104</f>
        <v>2</v>
      </c>
      <c r="K1063" s="111">
        <f t="shared" si="73"/>
        <v>2.265</v>
      </c>
      <c r="L1063" s="115">
        <f>'[5]存货（  ）抽查盘点表'!Z1104</f>
        <v>4.53</v>
      </c>
      <c r="M1063" s="116">
        <f t="shared" si="74"/>
        <v>-40.77</v>
      </c>
      <c r="N1063" s="117">
        <f t="shared" si="75"/>
        <v>-0.9</v>
      </c>
      <c r="O1063" s="118"/>
    </row>
    <row r="1064" s="105" customFormat="1" ht="16.5" customHeight="1" spans="1:15">
      <c r="A1064" s="108">
        <f>'[5]存货（  ）抽查盘点表'!A1105</f>
        <v>1100</v>
      </c>
      <c r="B1064" s="109" t="str">
        <f>'[5]存货（  ）抽查盘点表'!B1105</f>
        <v>1710090419</v>
      </c>
      <c r="C1064" s="108" t="str">
        <f>'[5]存货（  ）抽查盘点表'!D1105</f>
        <v>PVC地漏</v>
      </c>
      <c r="D1064" s="110" t="str">
        <f>'[5]存货（  ）抽查盘点表'!E1105</f>
        <v>50mm</v>
      </c>
      <c r="E1064" s="108"/>
      <c r="F1064" s="108" t="str">
        <f>'[5]存货（  ）抽查盘点表'!G1105</f>
        <v>件</v>
      </c>
      <c r="G1064" s="111">
        <f>'[5]存货（  ）抽查盘点表'!I1105</f>
        <v>2</v>
      </c>
      <c r="H1064" s="111">
        <f t="shared" si="72"/>
        <v>3.98</v>
      </c>
      <c r="I1064" s="111">
        <f>'[5]存货（  ）抽查盘点表'!J1105</f>
        <v>7.96</v>
      </c>
      <c r="J1064" s="115">
        <f>'[5]存货（  ）抽查盘点表'!O1105</f>
        <v>2</v>
      </c>
      <c r="K1064" s="111">
        <f t="shared" si="73"/>
        <v>0.398</v>
      </c>
      <c r="L1064" s="115">
        <f>'[5]存货（  ）抽查盘点表'!Z1105</f>
        <v>0.796</v>
      </c>
      <c r="M1064" s="116">
        <f t="shared" si="74"/>
        <v>-7.164</v>
      </c>
      <c r="N1064" s="117">
        <f t="shared" si="75"/>
        <v>-0.9</v>
      </c>
      <c r="O1064" s="118"/>
    </row>
    <row r="1065" s="105" customFormat="1" ht="16.5" customHeight="1" spans="1:15">
      <c r="A1065" s="108">
        <f>'[5]存货（  ）抽查盘点表'!A1106</f>
        <v>1101</v>
      </c>
      <c r="B1065" s="109" t="str">
        <f>'[5]存货（  ）抽查盘点表'!B1106</f>
        <v>1710090502</v>
      </c>
      <c r="C1065" s="108" t="str">
        <f>'[5]存货（  ）抽查盘点表'!D1106</f>
        <v>浴缸</v>
      </c>
      <c r="D1065" s="110" t="str">
        <f>'[5]存货（  ）抽查盘点表'!E1106</f>
        <v>澳标</v>
      </c>
      <c r="E1065" s="108"/>
      <c r="F1065" s="108" t="str">
        <f>'[5]存货（  ）抽查盘点表'!G1106</f>
        <v>件</v>
      </c>
      <c r="G1065" s="111">
        <f>'[5]存货（  ）抽查盘点表'!I1106</f>
        <v>1</v>
      </c>
      <c r="H1065" s="111">
        <f t="shared" si="72"/>
        <v>1606</v>
      </c>
      <c r="I1065" s="111">
        <f>'[5]存货（  ）抽查盘点表'!J1106</f>
        <v>1606</v>
      </c>
      <c r="J1065" s="115">
        <f>'[5]存货（  ）抽查盘点表'!O1106</f>
        <v>1</v>
      </c>
      <c r="K1065" s="111">
        <f t="shared" si="73"/>
        <v>160.6</v>
      </c>
      <c r="L1065" s="115">
        <f>'[5]存货（  ）抽查盘点表'!Z1106</f>
        <v>160.6</v>
      </c>
      <c r="M1065" s="116">
        <f t="shared" si="74"/>
        <v>-1445.4</v>
      </c>
      <c r="N1065" s="117">
        <f t="shared" si="75"/>
        <v>-0.9</v>
      </c>
      <c r="O1065" s="118"/>
    </row>
    <row r="1066" s="105" customFormat="1" ht="16.5" customHeight="1" spans="1:15">
      <c r="A1066" s="108">
        <f>'[5]存货（  ）抽查盘点表'!A1107</f>
        <v>1102</v>
      </c>
      <c r="B1066" s="109" t="str">
        <f>'[5]存货（  ）抽查盘点表'!B1107</f>
        <v>1710099907</v>
      </c>
      <c r="C1066" s="108" t="str">
        <f>'[5]存货（  ）抽查盘点表'!D1107</f>
        <v>手纸盒</v>
      </c>
      <c r="D1066" s="110"/>
      <c r="E1066" s="108"/>
      <c r="F1066" s="108" t="str">
        <f>'[5]存货（  ）抽查盘点表'!G1107</f>
        <v>个</v>
      </c>
      <c r="G1066" s="111">
        <f>'[5]存货（  ）抽查盘点表'!I1107</f>
        <v>8</v>
      </c>
      <c r="H1066" s="111">
        <f t="shared" si="72"/>
        <v>58.07625</v>
      </c>
      <c r="I1066" s="111">
        <f>'[5]存货（  ）抽查盘点表'!J1107</f>
        <v>464.61</v>
      </c>
      <c r="J1066" s="115">
        <f>'[5]存货（  ）抽查盘点表'!O1107</f>
        <v>8</v>
      </c>
      <c r="K1066" s="111">
        <f t="shared" si="73"/>
        <v>5.807625</v>
      </c>
      <c r="L1066" s="115">
        <f>'[5]存货（  ）抽查盘点表'!Z1107</f>
        <v>46.461</v>
      </c>
      <c r="M1066" s="116">
        <f t="shared" si="74"/>
        <v>-418.149</v>
      </c>
      <c r="N1066" s="117">
        <f t="shared" si="75"/>
        <v>-0.9</v>
      </c>
      <c r="O1066" s="118"/>
    </row>
    <row r="1067" s="105" customFormat="1" ht="16.5" customHeight="1" spans="1:15">
      <c r="A1067" s="108">
        <f>'[5]存货（  ）抽查盘点表'!A1108</f>
        <v>1103</v>
      </c>
      <c r="B1067" s="109" t="str">
        <f>'[5]存货（  ）抽查盘点表'!B1108</f>
        <v>1710099908</v>
      </c>
      <c r="C1067" s="108" t="str">
        <f>'[5]存货（  ）抽查盘点表'!D1108</f>
        <v>排气扇风帽</v>
      </c>
      <c r="D1067" s="110"/>
      <c r="E1067" s="108"/>
      <c r="F1067" s="108" t="str">
        <f>'[5]存货（  ）抽查盘点表'!G1108</f>
        <v>个</v>
      </c>
      <c r="G1067" s="111">
        <f>'[5]存货（  ）抽查盘点表'!I1108</f>
        <v>3</v>
      </c>
      <c r="H1067" s="111">
        <f t="shared" si="72"/>
        <v>42.2433333333333</v>
      </c>
      <c r="I1067" s="111">
        <f>'[5]存货（  ）抽查盘点表'!J1108</f>
        <v>126.73</v>
      </c>
      <c r="J1067" s="115">
        <f>'[5]存货（  ）抽查盘点表'!O1108</f>
        <v>3</v>
      </c>
      <c r="K1067" s="111">
        <f t="shared" si="73"/>
        <v>4.2243333</v>
      </c>
      <c r="L1067" s="115">
        <f>'[5]存货（  ）抽查盘点表'!Z1108</f>
        <v>12.6729999</v>
      </c>
      <c r="M1067" s="116">
        <f t="shared" si="74"/>
        <v>-114.0570001</v>
      </c>
      <c r="N1067" s="117">
        <f t="shared" si="75"/>
        <v>-0.900000000789079</v>
      </c>
      <c r="O1067" s="118"/>
    </row>
    <row r="1068" s="105" customFormat="1" ht="16.5" customHeight="1" spans="1:15">
      <c r="A1068" s="108">
        <f>'[5]存货（  ）抽查盘点表'!A1109</f>
        <v>1104</v>
      </c>
      <c r="B1068" s="109" t="str">
        <f>'[5]存货（  ）抽查盘点表'!B1109</f>
        <v>1710099916</v>
      </c>
      <c r="C1068" s="108" t="str">
        <f>'[5]存货（  ）抽查盘点表'!D1109</f>
        <v>毛巾架</v>
      </c>
      <c r="D1068" s="110"/>
      <c r="E1068" s="108"/>
      <c r="F1068" s="108" t="str">
        <f>'[5]存货（  ）抽查盘点表'!G1109</f>
        <v>件</v>
      </c>
      <c r="G1068" s="111">
        <f>'[5]存货（  ）抽查盘点表'!I1109</f>
        <v>11</v>
      </c>
      <c r="H1068" s="111">
        <f t="shared" si="72"/>
        <v>43.6336363636364</v>
      </c>
      <c r="I1068" s="111">
        <f>'[5]存货（  ）抽查盘点表'!J1109</f>
        <v>479.97</v>
      </c>
      <c r="J1068" s="115">
        <f>'[5]存货（  ）抽查盘点表'!O1109</f>
        <v>0</v>
      </c>
      <c r="K1068" s="111">
        <f t="shared" si="73"/>
        <v>0</v>
      </c>
      <c r="L1068" s="115">
        <f>'[5]存货（  ）抽查盘点表'!Z1109</f>
        <v>0</v>
      </c>
      <c r="M1068" s="116">
        <f t="shared" si="74"/>
        <v>-479.97</v>
      </c>
      <c r="N1068" s="117">
        <f t="shared" si="75"/>
        <v>-1</v>
      </c>
      <c r="O1068" s="118"/>
    </row>
    <row r="1069" s="105" customFormat="1" ht="16.5" customHeight="1" spans="1:15">
      <c r="A1069" s="108">
        <f>'[5]存货（  ）抽查盘点表'!A1110</f>
        <v>1105</v>
      </c>
      <c r="B1069" s="109" t="str">
        <f>'[5]存货（  ）抽查盘点表'!B1110</f>
        <v>1710099917</v>
      </c>
      <c r="C1069" s="108" t="str">
        <f>'[5]存货（  ）抽查盘点表'!D1110</f>
        <v>卫生间隔断</v>
      </c>
      <c r="D1069" s="110"/>
      <c r="E1069" s="108"/>
      <c r="F1069" s="108" t="str">
        <f>'[5]存货（  ）抽查盘点表'!G1110</f>
        <v>套</v>
      </c>
      <c r="G1069" s="111">
        <f>'[5]存货（  ）抽查盘点表'!I1110</f>
        <v>3</v>
      </c>
      <c r="H1069" s="111">
        <f t="shared" si="72"/>
        <v>631.066666666667</v>
      </c>
      <c r="I1069" s="111">
        <f>'[5]存货（  ）抽查盘点表'!J1110</f>
        <v>1893.2</v>
      </c>
      <c r="J1069" s="115">
        <f>'[5]存货（  ）抽查盘点表'!O1110</f>
        <v>9</v>
      </c>
      <c r="K1069" s="111">
        <f t="shared" si="73"/>
        <v>63.1066667</v>
      </c>
      <c r="L1069" s="115">
        <f>'[5]存货（  ）抽查盘点表'!Z1110</f>
        <v>567.9600003</v>
      </c>
      <c r="M1069" s="116">
        <f t="shared" si="74"/>
        <v>-1325.2399997</v>
      </c>
      <c r="N1069" s="117">
        <f t="shared" si="75"/>
        <v>-0.699999999841538</v>
      </c>
      <c r="O1069" s="118"/>
    </row>
    <row r="1070" s="105" customFormat="1" ht="16.5" customHeight="1" spans="1:15">
      <c r="A1070" s="108">
        <f>'[5]存货（  ）抽查盘点表'!A1111</f>
        <v>1106</v>
      </c>
      <c r="B1070" s="109" t="str">
        <f>'[5]存货（  ）抽查盘点表'!B1111</f>
        <v>1710099922</v>
      </c>
      <c r="C1070" s="108" t="str">
        <f>'[5]存货（  ）抽查盘点表'!D1111</f>
        <v>挂盆装饰帽</v>
      </c>
      <c r="D1070" s="110"/>
      <c r="E1070" s="108"/>
      <c r="F1070" s="108" t="str">
        <f>'[5]存货（  ）抽查盘点表'!G1111</f>
        <v>件</v>
      </c>
      <c r="G1070" s="111">
        <f>'[5]存货（  ）抽查盘点表'!I1111</f>
        <v>83</v>
      </c>
      <c r="H1070" s="111">
        <f t="shared" si="72"/>
        <v>1.26156626506024</v>
      </c>
      <c r="I1070" s="111">
        <f>'[5]存货（  ）抽查盘点表'!J1111</f>
        <v>104.71</v>
      </c>
      <c r="J1070" s="115">
        <f>'[5]存货（  ）抽查盘点表'!O1111</f>
        <v>83</v>
      </c>
      <c r="K1070" s="111">
        <f t="shared" si="73"/>
        <v>0.1261566</v>
      </c>
      <c r="L1070" s="115">
        <f>'[5]存货（  ）抽查盘点表'!Z1111</f>
        <v>10.4709978</v>
      </c>
      <c r="M1070" s="116">
        <f t="shared" si="74"/>
        <v>-94.2390022</v>
      </c>
      <c r="N1070" s="117">
        <f t="shared" si="75"/>
        <v>-0.90000002101041</v>
      </c>
      <c r="O1070" s="118"/>
    </row>
    <row r="1071" s="105" customFormat="1" ht="16.5" customHeight="1" spans="1:15">
      <c r="A1071" s="108">
        <f>'[5]存货（  ）抽查盘点表'!A1112</f>
        <v>1107</v>
      </c>
      <c r="B1071" s="109" t="str">
        <f>'[5]存货（  ）抽查盘点表'!B1112</f>
        <v>1710099924</v>
      </c>
      <c r="C1071" s="108" t="str">
        <f>'[5]存货（  ）抽查盘点表'!D1112</f>
        <v>手纸架</v>
      </c>
      <c r="D1071" s="110"/>
      <c r="E1071" s="108"/>
      <c r="F1071" s="108" t="str">
        <f>'[5]存货（  ）抽查盘点表'!G1112</f>
        <v>件</v>
      </c>
      <c r="G1071" s="111">
        <f>'[5]存货（  ）抽查盘点表'!I1112</f>
        <v>2</v>
      </c>
      <c r="H1071" s="111">
        <f t="shared" si="72"/>
        <v>71.855</v>
      </c>
      <c r="I1071" s="111">
        <f>'[5]存货（  ）抽查盘点表'!J1112</f>
        <v>143.71</v>
      </c>
      <c r="J1071" s="115">
        <f>'[5]存货（  ）抽查盘点表'!O1112</f>
        <v>2</v>
      </c>
      <c r="K1071" s="111">
        <f t="shared" si="73"/>
        <v>7.1855</v>
      </c>
      <c r="L1071" s="115">
        <f>'[5]存货（  ）抽查盘点表'!Z1112</f>
        <v>14.371</v>
      </c>
      <c r="M1071" s="116">
        <f t="shared" si="74"/>
        <v>-129.339</v>
      </c>
      <c r="N1071" s="117">
        <f t="shared" si="75"/>
        <v>-0.9</v>
      </c>
      <c r="O1071" s="118"/>
    </row>
    <row r="1072" s="105" customFormat="1" ht="16.5" customHeight="1" spans="1:15">
      <c r="A1072" s="108">
        <f>'[5]存货（  ）抽查盘点表'!A1113</f>
        <v>1108</v>
      </c>
      <c r="B1072" s="109" t="str">
        <f>'[5]存货（  ）抽查盘点表'!B1113</f>
        <v>1710099925</v>
      </c>
      <c r="C1072" s="108" t="str">
        <f>'[5]存货（  ）抽查盘点表'!D1113</f>
        <v>毛巾环</v>
      </c>
      <c r="D1072" s="110"/>
      <c r="E1072" s="108"/>
      <c r="F1072" s="108" t="str">
        <f>'[5]存货（  ）抽查盘点表'!G1113</f>
        <v>件</v>
      </c>
      <c r="G1072" s="111">
        <f>'[5]存货（  ）抽查盘点表'!I1113</f>
        <v>1</v>
      </c>
      <c r="H1072" s="111">
        <f t="shared" si="72"/>
        <v>43.95</v>
      </c>
      <c r="I1072" s="111">
        <f>'[5]存货（  ）抽查盘点表'!J1113</f>
        <v>43.95</v>
      </c>
      <c r="J1072" s="115">
        <f>'[5]存货（  ）抽查盘点表'!O1113</f>
        <v>1</v>
      </c>
      <c r="K1072" s="111">
        <f t="shared" si="73"/>
        <v>4.395</v>
      </c>
      <c r="L1072" s="115">
        <f>'[5]存货（  ）抽查盘点表'!Z1113</f>
        <v>4.395</v>
      </c>
      <c r="M1072" s="116">
        <f t="shared" si="74"/>
        <v>-39.555</v>
      </c>
      <c r="N1072" s="117">
        <f t="shared" si="75"/>
        <v>-0.9</v>
      </c>
      <c r="O1072" s="118"/>
    </row>
    <row r="1073" s="105" customFormat="1" ht="16.5" customHeight="1" spans="1:15">
      <c r="A1073" s="108">
        <f>'[5]存货（  ）抽查盘点表'!A1114</f>
        <v>1109</v>
      </c>
      <c r="B1073" s="109" t="str">
        <f>'[5]存货（  ）抽查盘点表'!B1114</f>
        <v>1710100002</v>
      </c>
      <c r="C1073" s="108" t="str">
        <f>'[5]存货（  ）抽查盘点表'!D1114</f>
        <v>木塑地板</v>
      </c>
      <c r="D1073" s="110" t="str">
        <f>'[5]存货（  ）抽查盘点表'!E1114</f>
        <v>乌金木 140*30</v>
      </c>
      <c r="E1073" s="108"/>
      <c r="F1073" s="108" t="str">
        <f>'[5]存货（  ）抽查盘点表'!G1114</f>
        <v>平方米</v>
      </c>
      <c r="G1073" s="111">
        <f>'[5]存货（  ）抽查盘点表'!I1114</f>
        <v>20</v>
      </c>
      <c r="H1073" s="111">
        <f t="shared" si="72"/>
        <v>105.3485</v>
      </c>
      <c r="I1073" s="111">
        <f>'[5]存货（  ）抽查盘点表'!J1114</f>
        <v>2106.97</v>
      </c>
      <c r="J1073" s="115">
        <f>'[5]存货（  ）抽查盘点表'!O1114</f>
        <v>20</v>
      </c>
      <c r="K1073" s="111">
        <f t="shared" si="73"/>
        <v>10.53485</v>
      </c>
      <c r="L1073" s="115">
        <f>'[5]存货（  ）抽查盘点表'!Z1114</f>
        <v>210.697</v>
      </c>
      <c r="M1073" s="116">
        <f t="shared" si="74"/>
        <v>-1896.273</v>
      </c>
      <c r="N1073" s="117">
        <f t="shared" si="75"/>
        <v>-0.9</v>
      </c>
      <c r="O1073" s="118"/>
    </row>
    <row r="1074" s="105" customFormat="1" ht="16.5" customHeight="1" spans="1:15">
      <c r="A1074" s="108">
        <f>'[5]存货（  ）抽查盘点表'!A1115</f>
        <v>1110</v>
      </c>
      <c r="B1074" s="109" t="str">
        <f>'[5]存货（  ）抽查盘点表'!B1115</f>
        <v>1710100005</v>
      </c>
      <c r="C1074" s="108" t="str">
        <f>'[5]存货（  ）抽查盘点表'!D1115</f>
        <v>木塑墙板</v>
      </c>
      <c r="D1074" s="110"/>
      <c r="E1074" s="108"/>
      <c r="F1074" s="108" t="str">
        <f>'[5]存货（  ）抽查盘点表'!G1115</f>
        <v>平方米</v>
      </c>
      <c r="G1074" s="111">
        <f>'[5]存货（  ）抽查盘点表'!I1115</f>
        <v>121.132</v>
      </c>
      <c r="H1074" s="111">
        <f t="shared" si="72"/>
        <v>31.3478684410395</v>
      </c>
      <c r="I1074" s="111">
        <f>'[5]存货（  ）抽查盘点表'!J1115</f>
        <v>3797.23</v>
      </c>
      <c r="J1074" s="115">
        <f>'[5]存货（  ）抽查盘点表'!O1115</f>
        <v>121.132</v>
      </c>
      <c r="K1074" s="111">
        <f t="shared" si="73"/>
        <v>3.1347868</v>
      </c>
      <c r="L1074" s="115">
        <f>'[5]存货（  ）抽查盘点表'!Z1115</f>
        <v>379.7229946576</v>
      </c>
      <c r="M1074" s="116">
        <f t="shared" si="74"/>
        <v>-3417.5070053424</v>
      </c>
      <c r="N1074" s="117">
        <f t="shared" si="75"/>
        <v>-0.90000000140692</v>
      </c>
      <c r="O1074" s="118"/>
    </row>
    <row r="1075" s="105" customFormat="1" ht="16.5" customHeight="1" spans="1:15">
      <c r="A1075" s="108">
        <f>'[5]存货（  ）抽查盘点表'!A1116</f>
        <v>1111</v>
      </c>
      <c r="B1075" s="109" t="str">
        <f>'[5]存货（  ）抽查盘点表'!B1116</f>
        <v>1710100006</v>
      </c>
      <c r="C1075" s="108" t="str">
        <f>'[5]存货（  ）抽查盘点表'!D1116</f>
        <v>生态木吊顶</v>
      </c>
      <c r="D1075" s="110" t="str">
        <f>'[5]存货（  ）抽查盘点表'!E1116</f>
        <v>50*60</v>
      </c>
      <c r="E1075" s="108"/>
      <c r="F1075" s="108" t="str">
        <f>'[5]存货（  ）抽查盘点表'!G1116</f>
        <v>米</v>
      </c>
      <c r="G1075" s="111">
        <f>'[5]存货（  ）抽查盘点表'!I1116</f>
        <v>252</v>
      </c>
      <c r="H1075" s="111">
        <f t="shared" si="72"/>
        <v>7.71781746031746</v>
      </c>
      <c r="I1075" s="111">
        <f>'[5]存货（  ）抽查盘点表'!J1116</f>
        <v>1944.89</v>
      </c>
      <c r="J1075" s="115">
        <f>'[5]存货（  ）抽查盘点表'!O1116</f>
        <v>252</v>
      </c>
      <c r="K1075" s="111">
        <f t="shared" si="73"/>
        <v>0.7717817</v>
      </c>
      <c r="L1075" s="115">
        <f>'[5]存货（  ）抽查盘点表'!Z1116</f>
        <v>194.4889884</v>
      </c>
      <c r="M1075" s="116">
        <f t="shared" si="74"/>
        <v>-1750.4010116</v>
      </c>
      <c r="N1075" s="117">
        <f t="shared" si="75"/>
        <v>-0.900000005964348</v>
      </c>
      <c r="O1075" s="118"/>
    </row>
    <row r="1076" s="105" customFormat="1" ht="16.5" customHeight="1" spans="1:15">
      <c r="A1076" s="108">
        <f>'[5]存货（  ）抽查盘点表'!A1117</f>
        <v>1112</v>
      </c>
      <c r="B1076" s="109" t="str">
        <f>'[5]存货（  ）抽查盘点表'!B1117</f>
        <v>1710100007</v>
      </c>
      <c r="C1076" s="108" t="str">
        <f>'[5]存货（  ）抽查盘点表'!D1117</f>
        <v>快装板</v>
      </c>
      <c r="D1076" s="110"/>
      <c r="E1076" s="108"/>
      <c r="F1076" s="108" t="str">
        <f>'[5]存货（  ）抽查盘点表'!G1117</f>
        <v>平方米</v>
      </c>
      <c r="G1076" s="111">
        <f>'[5]存货（  ）抽查盘点表'!I1117</f>
        <v>14.36</v>
      </c>
      <c r="H1076" s="111">
        <f t="shared" si="72"/>
        <v>51.7061281337047</v>
      </c>
      <c r="I1076" s="111">
        <f>'[5]存货（  ）抽查盘点表'!J1117</f>
        <v>742.5</v>
      </c>
      <c r="J1076" s="115">
        <f>'[5]存货（  ）抽查盘点表'!O1117</f>
        <v>14.36</v>
      </c>
      <c r="K1076" s="111">
        <f t="shared" si="73"/>
        <v>5.1706128</v>
      </c>
      <c r="L1076" s="115">
        <f>'[5]存货（  ）抽查盘点表'!Z1117</f>
        <v>74.249999808</v>
      </c>
      <c r="M1076" s="116">
        <f t="shared" si="74"/>
        <v>-668.250000192</v>
      </c>
      <c r="N1076" s="117">
        <f t="shared" si="75"/>
        <v>-0.900000000258586</v>
      </c>
      <c r="O1076" s="118"/>
    </row>
    <row r="1077" s="105" customFormat="1" ht="16.5" customHeight="1" spans="1:15">
      <c r="A1077" s="108">
        <f>'[5]存货（  ）抽查盘点表'!A1118</f>
        <v>1113</v>
      </c>
      <c r="B1077" s="109" t="str">
        <f>'[5]存货（  ）抽查盘点表'!B1118</f>
        <v>1710100008</v>
      </c>
      <c r="C1077" s="108" t="str">
        <f>'[5]存货（  ）抽查盘点表'!D1118</f>
        <v>木塑地板</v>
      </c>
      <c r="D1077" s="110"/>
      <c r="E1077" s="108"/>
      <c r="F1077" s="108" t="str">
        <f>'[5]存货（  ）抽查盘点表'!G1118</f>
        <v>平方米</v>
      </c>
      <c r="G1077" s="111">
        <f>'[5]存货（  ）抽查盘点表'!I1118</f>
        <v>28</v>
      </c>
      <c r="H1077" s="111">
        <f t="shared" si="72"/>
        <v>49.5146428571429</v>
      </c>
      <c r="I1077" s="111">
        <f>'[5]存货（  ）抽查盘点表'!J1118</f>
        <v>1386.41</v>
      </c>
      <c r="J1077" s="115">
        <f>'[5]存货（  ）抽查盘点表'!O1118</f>
        <v>28</v>
      </c>
      <c r="K1077" s="111">
        <f t="shared" si="73"/>
        <v>4.9514643</v>
      </c>
      <c r="L1077" s="115">
        <f>'[5]存货（  ）抽查盘点表'!Z1118</f>
        <v>138.6410004</v>
      </c>
      <c r="M1077" s="116">
        <f t="shared" si="74"/>
        <v>-1247.7689996</v>
      </c>
      <c r="N1077" s="117">
        <f t="shared" si="75"/>
        <v>-0.899999999711485</v>
      </c>
      <c r="O1077" s="118"/>
    </row>
    <row r="1078" s="105" customFormat="1" ht="16.5" customHeight="1" spans="1:15">
      <c r="A1078" s="108">
        <f>'[5]存货（  ）抽查盘点表'!A1119</f>
        <v>1114</v>
      </c>
      <c r="B1078" s="109" t="str">
        <f>'[5]存货（  ）抽查盘点表'!B1119</f>
        <v>1710101004</v>
      </c>
      <c r="C1078" s="108" t="str">
        <f>'[5]存货（  ）抽查盘点表'!D1119</f>
        <v>欧松板</v>
      </c>
      <c r="D1078" s="110" t="str">
        <f>'[5]存货（  ）抽查盘点表'!E1119</f>
        <v>18mm</v>
      </c>
      <c r="E1078" s="108"/>
      <c r="F1078" s="108" t="str">
        <f>'[5]存货（  ）抽查盘点表'!G1119</f>
        <v>平方米</v>
      </c>
      <c r="G1078" s="111">
        <f>'[5]存货（  ）抽查盘点表'!I1119</f>
        <v>2.88</v>
      </c>
      <c r="H1078" s="111">
        <f t="shared" si="72"/>
        <v>51.4479166666667</v>
      </c>
      <c r="I1078" s="111">
        <f>'[5]存货（  ）抽查盘点表'!J1119</f>
        <v>148.17</v>
      </c>
      <c r="J1078" s="115">
        <f>'[5]存货（  ）抽查盘点表'!O1119</f>
        <v>0</v>
      </c>
      <c r="K1078" s="111">
        <f t="shared" si="73"/>
        <v>0</v>
      </c>
      <c r="L1078" s="115">
        <f>'[5]存货（  ）抽查盘点表'!Z1119</f>
        <v>0</v>
      </c>
      <c r="M1078" s="116">
        <f t="shared" si="74"/>
        <v>-148.17</v>
      </c>
      <c r="N1078" s="117">
        <f t="shared" si="75"/>
        <v>-1</v>
      </c>
      <c r="O1078" s="118"/>
    </row>
    <row r="1079" s="105" customFormat="1" ht="16.5" customHeight="1" spans="1:15">
      <c r="A1079" s="108">
        <f>'[5]存货（  ）抽查盘点表'!A1120</f>
        <v>1115</v>
      </c>
      <c r="B1079" s="109" t="str">
        <f>'[5]存货（  ）抽查盘点表'!B1120</f>
        <v>1710101005</v>
      </c>
      <c r="C1079" s="108" t="str">
        <f>'[5]存货（  ）抽查盘点表'!D1120</f>
        <v>欧松板</v>
      </c>
      <c r="D1079" s="110" t="str">
        <f>'[5]存货（  ）抽查盘点表'!E1120</f>
        <v>25mm</v>
      </c>
      <c r="E1079" s="108"/>
      <c r="F1079" s="108" t="str">
        <f>'[5]存货（  ）抽查盘点表'!G1120</f>
        <v>平方米</v>
      </c>
      <c r="G1079" s="111">
        <f>'[5]存货（  ）抽查盘点表'!I1120</f>
        <v>5.8732</v>
      </c>
      <c r="H1079" s="111">
        <f t="shared" si="72"/>
        <v>67.4181025675952</v>
      </c>
      <c r="I1079" s="111">
        <f>'[5]存货（  ）抽查盘点表'!J1120</f>
        <v>395.96</v>
      </c>
      <c r="J1079" s="115">
        <f>'[5]存货（  ）抽查盘点表'!O1120</f>
        <v>0</v>
      </c>
      <c r="K1079" s="111">
        <f t="shared" si="73"/>
        <v>0</v>
      </c>
      <c r="L1079" s="115">
        <f>'[5]存货（  ）抽查盘点表'!Z1120</f>
        <v>0</v>
      </c>
      <c r="M1079" s="116">
        <f t="shared" si="74"/>
        <v>-395.96</v>
      </c>
      <c r="N1079" s="117">
        <f t="shared" si="75"/>
        <v>-1</v>
      </c>
      <c r="O1079" s="118"/>
    </row>
    <row r="1080" s="105" customFormat="1" ht="16.5" customHeight="1" spans="1:15">
      <c r="A1080" s="108">
        <f>'[5]存货（  ）抽查盘点表'!A1121</f>
        <v>1116</v>
      </c>
      <c r="B1080" s="109" t="str">
        <f>'[5]存货（  ）抽查盘点表'!B1121</f>
        <v>1710102001</v>
      </c>
      <c r="C1080" s="108" t="str">
        <f>'[5]存货（  ）抽查盘点表'!D1121</f>
        <v>铝塑板</v>
      </c>
      <c r="D1080" s="110"/>
      <c r="E1080" s="108"/>
      <c r="F1080" s="108" t="str">
        <f>'[5]存货（  ）抽查盘点表'!G1121</f>
        <v>平方米</v>
      </c>
      <c r="G1080" s="111">
        <f>'[5]存货（  ）抽查盘点表'!I1121</f>
        <v>11.52</v>
      </c>
      <c r="H1080" s="111">
        <f t="shared" si="72"/>
        <v>66.3715277777778</v>
      </c>
      <c r="I1080" s="111">
        <f>'[5]存货（  ）抽查盘点表'!J1121</f>
        <v>764.6</v>
      </c>
      <c r="J1080" s="115">
        <f>'[5]存货（  ）抽查盘点表'!O1121</f>
        <v>11.52</v>
      </c>
      <c r="K1080" s="111">
        <f t="shared" si="73"/>
        <v>6.6371528</v>
      </c>
      <c r="L1080" s="115">
        <f>'[5]存货（  ）抽查盘点表'!Z1121</f>
        <v>76.460000256</v>
      </c>
      <c r="M1080" s="116">
        <f t="shared" si="74"/>
        <v>-688.139999744</v>
      </c>
      <c r="N1080" s="117">
        <f t="shared" si="75"/>
        <v>-0.899999999665185</v>
      </c>
      <c r="O1080" s="118"/>
    </row>
    <row r="1081" s="105" customFormat="1" ht="16.5" customHeight="1" spans="1:15">
      <c r="A1081" s="108">
        <f>'[5]存货（  ）抽查盘点表'!A1122</f>
        <v>1117</v>
      </c>
      <c r="B1081" s="109" t="str">
        <f>'[5]存货（  ）抽查盘点表'!B1122</f>
        <v>1710103004</v>
      </c>
      <c r="C1081" s="108" t="str">
        <f>'[5]存货（  ）抽查盘点表'!D1122</f>
        <v>内墙松木扣板</v>
      </c>
      <c r="D1081" s="110" t="str">
        <f>'[5]存货（  ）抽查盘点表'!E1122</f>
        <v>12mm</v>
      </c>
      <c r="E1081" s="108"/>
      <c r="F1081" s="108" t="str">
        <f>'[5]存货（  ）抽查盘点表'!G1122</f>
        <v>平方米</v>
      </c>
      <c r="G1081" s="111">
        <f>'[5]存货（  ）抽查盘点表'!I1122</f>
        <v>4.8</v>
      </c>
      <c r="H1081" s="111">
        <f t="shared" si="72"/>
        <v>57.9395833333333</v>
      </c>
      <c r="I1081" s="111">
        <f>'[5]存货（  ）抽查盘点表'!J1122</f>
        <v>278.11</v>
      </c>
      <c r="J1081" s="115">
        <f>'[5]存货（  ）抽查盘点表'!O1122</f>
        <v>0</v>
      </c>
      <c r="K1081" s="111">
        <f t="shared" si="73"/>
        <v>0</v>
      </c>
      <c r="L1081" s="115">
        <f>'[5]存货（  ）抽查盘点表'!Z1122</f>
        <v>0</v>
      </c>
      <c r="M1081" s="116">
        <f t="shared" si="74"/>
        <v>-278.11</v>
      </c>
      <c r="N1081" s="117">
        <f t="shared" si="75"/>
        <v>-1</v>
      </c>
      <c r="O1081" s="118"/>
    </row>
    <row r="1082" s="105" customFormat="1" ht="16.5" customHeight="1" spans="1:15">
      <c r="A1082" s="108">
        <f>'[5]存货（  ）抽查盘点表'!A1123</f>
        <v>1118</v>
      </c>
      <c r="B1082" s="109" t="str">
        <f>'[5]存货（  ）抽查盘点表'!B1123</f>
        <v>1710103005</v>
      </c>
      <c r="C1082" s="108" t="str">
        <f>'[5]存货（  ）抽查盘点表'!D1123</f>
        <v>樟子松防腐木</v>
      </c>
      <c r="D1082" s="110"/>
      <c r="E1082" s="108"/>
      <c r="F1082" s="108" t="str">
        <f>'[5]存货（  ）抽查盘点表'!G1123</f>
        <v>立方米</v>
      </c>
      <c r="G1082" s="111">
        <f>'[5]存货（  ）抽查盘点表'!I1123</f>
        <v>0.4789</v>
      </c>
      <c r="H1082" s="111">
        <f t="shared" si="72"/>
        <v>2149.57193568595</v>
      </c>
      <c r="I1082" s="111">
        <f>'[5]存货（  ）抽查盘点表'!J1123</f>
        <v>1029.43</v>
      </c>
      <c r="J1082" s="115">
        <f>'[5]存货（  ）抽查盘点表'!O1123</f>
        <v>0.4789</v>
      </c>
      <c r="K1082" s="111">
        <f t="shared" si="73"/>
        <v>214.9571936</v>
      </c>
      <c r="L1082" s="115">
        <f>'[5]存货（  ）抽查盘点表'!Z1123</f>
        <v>102.94300001504</v>
      </c>
      <c r="M1082" s="116">
        <f t="shared" si="74"/>
        <v>-926.48699998496</v>
      </c>
      <c r="N1082" s="117">
        <f t="shared" si="75"/>
        <v>-0.89999999998539</v>
      </c>
      <c r="O1082" s="118"/>
    </row>
    <row r="1083" s="105" customFormat="1" ht="16.5" customHeight="1" spans="1:15">
      <c r="A1083" s="108">
        <f>'[5]存货（  ）抽查盘点表'!A1124</f>
        <v>1119</v>
      </c>
      <c r="B1083" s="109" t="str">
        <f>'[5]存货（  ）抽查盘点表'!B1124</f>
        <v>1710106001</v>
      </c>
      <c r="C1083" s="108" t="str">
        <f>'[5]存货（  ）抽查盘点表'!D1124</f>
        <v>PVC集成吊顶</v>
      </c>
      <c r="D1083" s="110" t="str">
        <f>'[5]存货（  ）抽查盘点表'!E1124</f>
        <v>白色</v>
      </c>
      <c r="E1083" s="108"/>
      <c r="F1083" s="108" t="str">
        <f>'[5]存货（  ）抽查盘点表'!G1124</f>
        <v>平方米</v>
      </c>
      <c r="G1083" s="111">
        <f>'[5]存货（  ）抽查盘点表'!I1124</f>
        <v>66.62</v>
      </c>
      <c r="H1083" s="111">
        <f t="shared" si="72"/>
        <v>62.8766136295407</v>
      </c>
      <c r="I1083" s="111">
        <f>'[5]存货（  ）抽查盘点表'!J1124</f>
        <v>4188.84</v>
      </c>
      <c r="J1083" s="115">
        <f>'[5]存货（  ）抽查盘点表'!O1124</f>
        <v>66.62</v>
      </c>
      <c r="K1083" s="111">
        <f t="shared" si="73"/>
        <v>6.2876614</v>
      </c>
      <c r="L1083" s="115">
        <f>'[5]存货（  ）抽查盘点表'!Z1124</f>
        <v>418.884002468</v>
      </c>
      <c r="M1083" s="116">
        <f t="shared" si="74"/>
        <v>-3769.955997532</v>
      </c>
      <c r="N1083" s="117">
        <f t="shared" si="75"/>
        <v>-0.899999999410815</v>
      </c>
      <c r="O1083" s="118"/>
    </row>
    <row r="1084" s="105" customFormat="1" ht="16.5" customHeight="1" spans="1:15">
      <c r="A1084" s="108">
        <f>'[5]存货（  ）抽查盘点表'!A1125</f>
        <v>1120</v>
      </c>
      <c r="B1084" s="109" t="str">
        <f>'[5]存货（  ）抽查盘点表'!B1125</f>
        <v>1710106002</v>
      </c>
      <c r="C1084" s="108" t="str">
        <f>'[5]存货（  ）抽查盘点表'!D1125</f>
        <v>集成吊顶</v>
      </c>
      <c r="D1084" s="110" t="str">
        <f>'[5]存货（  ）抽查盘点表'!E1125</f>
        <v>铝扣板</v>
      </c>
      <c r="E1084" s="108"/>
      <c r="F1084" s="108" t="str">
        <f>'[5]存货（  ）抽查盘点表'!G1125</f>
        <v>平方米</v>
      </c>
      <c r="G1084" s="111">
        <f>'[5]存货（  ）抽查盘点表'!I1125</f>
        <v>64.3</v>
      </c>
      <c r="H1084" s="111">
        <f t="shared" si="72"/>
        <v>98.7802488335925</v>
      </c>
      <c r="I1084" s="111">
        <f>'[5]存货（  ）抽查盘点表'!J1125</f>
        <v>6351.57</v>
      </c>
      <c r="J1084" s="115">
        <f>'[5]存货（  ）抽查盘点表'!O1125</f>
        <v>64.3</v>
      </c>
      <c r="K1084" s="111">
        <f t="shared" si="73"/>
        <v>9.8780249</v>
      </c>
      <c r="L1084" s="115">
        <f>'[5]存货（  ）抽查盘点表'!Z1125</f>
        <v>635.15700107</v>
      </c>
      <c r="M1084" s="116">
        <f t="shared" si="74"/>
        <v>-5716.41299893</v>
      </c>
      <c r="N1084" s="117">
        <f t="shared" si="75"/>
        <v>-0.899999999831538</v>
      </c>
      <c r="O1084" s="118"/>
    </row>
    <row r="1085" s="105" customFormat="1" ht="16.5" customHeight="1" spans="1:15">
      <c r="A1085" s="108">
        <f>'[5]存货（  ）抽查盘点表'!A1126</f>
        <v>1121</v>
      </c>
      <c r="B1085" s="109" t="str">
        <f>'[5]存货（  ）抽查盘点表'!B1126</f>
        <v>1710106003</v>
      </c>
      <c r="C1085" s="108" t="str">
        <f>'[5]存货（  ）抽查盘点表'!D1126</f>
        <v>矿棉板</v>
      </c>
      <c r="D1085" s="110"/>
      <c r="E1085" s="108"/>
      <c r="F1085" s="108" t="str">
        <f>'[5]存货（  ）抽查盘点表'!G1126</f>
        <v>平方米</v>
      </c>
      <c r="G1085" s="111">
        <f>'[5]存货（  ）抽查盘点表'!I1126</f>
        <v>410.62</v>
      </c>
      <c r="H1085" s="111">
        <f t="shared" si="72"/>
        <v>57.0227217378598</v>
      </c>
      <c r="I1085" s="111">
        <f>'[5]存货（  ）抽查盘点表'!J1126</f>
        <v>23414.67</v>
      </c>
      <c r="J1085" s="115">
        <f>'[5]存货（  ）抽查盘点表'!O1126</f>
        <v>410.62</v>
      </c>
      <c r="K1085" s="111">
        <f t="shared" si="73"/>
        <v>5.7022722</v>
      </c>
      <c r="L1085" s="115">
        <f>'[5]存货（  ）抽查盘点表'!Z1126</f>
        <v>2341.467010764</v>
      </c>
      <c r="M1085" s="116">
        <f t="shared" si="74"/>
        <v>-21073.202989236</v>
      </c>
      <c r="N1085" s="117">
        <f t="shared" si="75"/>
        <v>-0.899999999540288</v>
      </c>
      <c r="O1085" s="118"/>
    </row>
    <row r="1086" s="105" customFormat="1" ht="16.5" customHeight="1" spans="1:15">
      <c r="A1086" s="108">
        <f>'[5]存货（  ）抽查盘点表'!A1127</f>
        <v>1122</v>
      </c>
      <c r="B1086" s="109" t="str">
        <f>'[5]存货（  ）抽查盘点表'!B1127</f>
        <v>1710106092</v>
      </c>
      <c r="C1086" s="108" t="str">
        <f>'[5]存货（  ）抽查盘点表'!D1127</f>
        <v>生态木吊顶龙骨</v>
      </c>
      <c r="D1086" s="110"/>
      <c r="E1086" s="108"/>
      <c r="F1086" s="108" t="str">
        <f>'[5]存货（  ）抽查盘点表'!G1127</f>
        <v>米</v>
      </c>
      <c r="G1086" s="111">
        <f>'[5]存货（  ）抽查盘点表'!I1127</f>
        <v>30</v>
      </c>
      <c r="H1086" s="111">
        <f t="shared" si="72"/>
        <v>10.1686666666667</v>
      </c>
      <c r="I1086" s="111">
        <f>'[5]存货（  ）抽查盘点表'!J1127</f>
        <v>305.06</v>
      </c>
      <c r="J1086" s="115">
        <f>'[5]存货（  ）抽查盘点表'!O1127</f>
        <v>30</v>
      </c>
      <c r="K1086" s="111">
        <f t="shared" si="73"/>
        <v>1.0168667</v>
      </c>
      <c r="L1086" s="115">
        <f>'[5]存货（  ）抽查盘点表'!Z1127</f>
        <v>30.506001</v>
      </c>
      <c r="M1086" s="116">
        <f t="shared" si="74"/>
        <v>-274.553999</v>
      </c>
      <c r="N1086" s="117">
        <f t="shared" si="75"/>
        <v>-0.899999996721956</v>
      </c>
      <c r="O1086" s="118"/>
    </row>
    <row r="1087" s="105" customFormat="1" ht="16.5" customHeight="1" spans="1:15">
      <c r="A1087" s="108">
        <f>'[5]存货（  ）抽查盘点表'!A1128</f>
        <v>1123</v>
      </c>
      <c r="B1087" s="109" t="str">
        <f>'[5]存货（  ）抽查盘点表'!B1128</f>
        <v>1710107001</v>
      </c>
      <c r="C1087" s="108" t="str">
        <f>'[5]存货（  ）抽查盘点表'!D1128</f>
        <v>纤维水泥外墙装饰板</v>
      </c>
      <c r="D1087" s="110" t="str">
        <f>'[5]存货（  ）抽查盘点表'!E1128</f>
        <v>3000*210*8</v>
      </c>
      <c r="E1087" s="108"/>
      <c r="F1087" s="108" t="str">
        <f>'[5]存货（  ）抽查盘点表'!G1128</f>
        <v>张</v>
      </c>
      <c r="G1087" s="111">
        <f>'[5]存货（  ）抽查盘点表'!I1128</f>
        <v>116</v>
      </c>
      <c r="H1087" s="111">
        <f t="shared" si="72"/>
        <v>15.1893965517241</v>
      </c>
      <c r="I1087" s="111">
        <f>'[5]存货（  ）抽查盘点表'!J1128</f>
        <v>1761.97</v>
      </c>
      <c r="J1087" s="115">
        <f>'[5]存货（  ）抽查盘点表'!O1128</f>
        <v>0</v>
      </c>
      <c r="K1087" s="111">
        <f t="shared" si="73"/>
        <v>0</v>
      </c>
      <c r="L1087" s="115">
        <f>'[5]存货（  ）抽查盘点表'!Z1128</f>
        <v>0</v>
      </c>
      <c r="M1087" s="116">
        <f t="shared" si="74"/>
        <v>-1761.97</v>
      </c>
      <c r="N1087" s="117">
        <f t="shared" si="75"/>
        <v>-1</v>
      </c>
      <c r="O1087" s="118"/>
    </row>
    <row r="1088" s="105" customFormat="1" ht="16.5" customHeight="1" spans="1:15">
      <c r="A1088" s="108">
        <f>'[5]存货（  ）抽查盘点表'!A1129</f>
        <v>1124</v>
      </c>
      <c r="B1088" s="109" t="str">
        <f>'[5]存货（  ）抽查盘点表'!B1129</f>
        <v>1710107002</v>
      </c>
      <c r="C1088" s="108" t="str">
        <f>'[5]存货（  ）抽查盘点表'!D1129</f>
        <v>纤维水泥外墙装饰板</v>
      </c>
      <c r="D1088" s="110" t="str">
        <f>'[5]存货（  ）抽查盘点表'!E1129</f>
        <v>木纹 3000*210*8</v>
      </c>
      <c r="E1088" s="108"/>
      <c r="F1088" s="108" t="str">
        <f>'[5]存货（  ）抽查盘点表'!G1129</f>
        <v>张</v>
      </c>
      <c r="G1088" s="111">
        <f>'[5]存货（  ）抽查盘点表'!I1129</f>
        <v>36</v>
      </c>
      <c r="H1088" s="111">
        <f t="shared" si="72"/>
        <v>40</v>
      </c>
      <c r="I1088" s="111">
        <f>'[5]存货（  ）抽查盘点表'!J1129</f>
        <v>1440</v>
      </c>
      <c r="J1088" s="115">
        <f>'[5]存货（  ）抽查盘点表'!O1129</f>
        <v>0</v>
      </c>
      <c r="K1088" s="111">
        <f t="shared" si="73"/>
        <v>0</v>
      </c>
      <c r="L1088" s="115">
        <f>'[5]存货（  ）抽查盘点表'!Z1129</f>
        <v>0</v>
      </c>
      <c r="M1088" s="116">
        <f t="shared" si="74"/>
        <v>-1440</v>
      </c>
      <c r="N1088" s="117">
        <f t="shared" si="75"/>
        <v>-1</v>
      </c>
      <c r="O1088" s="118"/>
    </row>
    <row r="1089" s="105" customFormat="1" ht="16.5" customHeight="1" spans="1:15">
      <c r="A1089" s="108">
        <f>'[5]存货（  ）抽查盘点表'!A1130</f>
        <v>1125</v>
      </c>
      <c r="B1089" s="109" t="str">
        <f>'[5]存货（  ）抽查盘点表'!B1130</f>
        <v>1710107003</v>
      </c>
      <c r="C1089" s="108" t="str">
        <f>'[5]存货（  ）抽查盘点表'!D1130</f>
        <v>彩色纤维水泥板</v>
      </c>
      <c r="D1089" s="110" t="str">
        <f>'[5]存货（  ）抽查盘点表'!E1130</f>
        <v>2440*1220*8</v>
      </c>
      <c r="E1089" s="108"/>
      <c r="F1089" s="108" t="str">
        <f>'[5]存货（  ）抽查盘点表'!G1130</f>
        <v>平方米</v>
      </c>
      <c r="G1089" s="111">
        <f>'[5]存货（  ）抽查盘点表'!I1130</f>
        <v>35.7604</v>
      </c>
      <c r="H1089" s="111">
        <f t="shared" si="72"/>
        <v>38.0490710394738</v>
      </c>
      <c r="I1089" s="111">
        <f>'[5]存货（  ）抽查盘点表'!J1130</f>
        <v>1360.65</v>
      </c>
      <c r="J1089" s="115">
        <f>'[5]存货（  ）抽查盘点表'!O1130</f>
        <v>35.7604</v>
      </c>
      <c r="K1089" s="111">
        <f t="shared" si="73"/>
        <v>3.8049071</v>
      </c>
      <c r="L1089" s="115">
        <f>'[5]存货（  ）抽查盘点表'!Z1130</f>
        <v>136.06499985884</v>
      </c>
      <c r="M1089" s="116">
        <f t="shared" si="74"/>
        <v>-1224.58500014116</v>
      </c>
      <c r="N1089" s="117">
        <f t="shared" si="75"/>
        <v>-0.900000000103744</v>
      </c>
      <c r="O1089" s="118"/>
    </row>
    <row r="1090" s="105" customFormat="1" ht="16.5" customHeight="1" spans="1:15">
      <c r="A1090" s="108">
        <f>'[5]存货（  ）抽查盘点表'!A1131</f>
        <v>1126</v>
      </c>
      <c r="B1090" s="109" t="str">
        <f>'[5]存货（  ）抽查盘点表'!B1131</f>
        <v>1710107004</v>
      </c>
      <c r="C1090" s="108" t="str">
        <f>'[5]存货（  ）抽查盘点表'!D1131</f>
        <v>披叠板</v>
      </c>
      <c r="D1090" s="110"/>
      <c r="E1090" s="108"/>
      <c r="F1090" s="108" t="str">
        <f>'[5]存货（  ）抽查盘点表'!G1131</f>
        <v>件</v>
      </c>
      <c r="G1090" s="111">
        <f>'[5]存货（  ）抽查盘点表'!I1131</f>
        <v>49</v>
      </c>
      <c r="H1090" s="111">
        <f t="shared" si="72"/>
        <v>14.1591836734694</v>
      </c>
      <c r="I1090" s="111">
        <f>'[5]存货（  ）抽查盘点表'!J1131</f>
        <v>693.8</v>
      </c>
      <c r="J1090" s="115">
        <f>'[5]存货（  ）抽查盘点表'!O1131</f>
        <v>49</v>
      </c>
      <c r="K1090" s="111">
        <f t="shared" si="73"/>
        <v>1.4159184</v>
      </c>
      <c r="L1090" s="115">
        <f>'[5]存货（  ）抽查盘点表'!Z1131</f>
        <v>69.3800016</v>
      </c>
      <c r="M1090" s="116">
        <f t="shared" si="74"/>
        <v>-624.4199984</v>
      </c>
      <c r="N1090" s="117">
        <f t="shared" si="75"/>
        <v>-0.89999999769386</v>
      </c>
      <c r="O1090" s="118"/>
    </row>
    <row r="1091" s="105" customFormat="1" ht="16.5" customHeight="1" spans="1:15">
      <c r="A1091" s="108">
        <f>'[5]存货（  ）抽查盘点表'!A1132</f>
        <v>1127</v>
      </c>
      <c r="B1091" s="109" t="str">
        <f>'[5]存货（  ）抽查盘点表'!B1132</f>
        <v>1710109008</v>
      </c>
      <c r="C1091" s="108" t="str">
        <f>'[5]存货（  ）抽查盘点表'!D1132</f>
        <v>嵌缝带</v>
      </c>
      <c r="D1091" s="110" t="str">
        <f>'[5]存货（  ）抽查盘点表'!E1132</f>
        <v>立邦</v>
      </c>
      <c r="E1091" s="108"/>
      <c r="F1091" s="108" t="str">
        <f>'[5]存货（  ）抽查盘点表'!G1132</f>
        <v>卷</v>
      </c>
      <c r="G1091" s="111">
        <f>'[5]存货（  ）抽查盘点表'!I1132</f>
        <v>8</v>
      </c>
      <c r="H1091" s="111">
        <f t="shared" si="72"/>
        <v>44.97125</v>
      </c>
      <c r="I1091" s="111">
        <f>'[5]存货（  ）抽查盘点表'!J1132</f>
        <v>359.77</v>
      </c>
      <c r="J1091" s="115">
        <f>'[5]存货（  ）抽查盘点表'!O1132</f>
        <v>8</v>
      </c>
      <c r="K1091" s="111">
        <f t="shared" si="73"/>
        <v>4.497125</v>
      </c>
      <c r="L1091" s="115">
        <f>'[5]存货（  ）抽查盘点表'!Z1132</f>
        <v>35.977</v>
      </c>
      <c r="M1091" s="116">
        <f t="shared" si="74"/>
        <v>-323.793</v>
      </c>
      <c r="N1091" s="117">
        <f t="shared" si="75"/>
        <v>-0.9</v>
      </c>
      <c r="O1091" s="118"/>
    </row>
    <row r="1092" s="105" customFormat="1" ht="16.5" customHeight="1" spans="1:15">
      <c r="A1092" s="108">
        <f>'[5]存货（  ）抽查盘点表'!A1133</f>
        <v>1128</v>
      </c>
      <c r="B1092" s="109" t="str">
        <f>'[5]存货（  ）抽查盘点表'!B1133</f>
        <v>1710109009</v>
      </c>
      <c r="C1092" s="108" t="str">
        <f>'[5]存货（  ）抽查盘点表'!D1133</f>
        <v>嵌缝带</v>
      </c>
      <c r="D1092" s="110" t="str">
        <f>'[5]存货（  ）抽查盘点表'!E1133</f>
        <v>150mm</v>
      </c>
      <c r="E1092" s="108"/>
      <c r="F1092" s="108" t="str">
        <f>'[5]存货（  ）抽查盘点表'!G1133</f>
        <v>卷</v>
      </c>
      <c r="G1092" s="111">
        <f>'[5]存货（  ）抽查盘点表'!I1133</f>
        <v>20</v>
      </c>
      <c r="H1092" s="111">
        <f t="shared" si="72"/>
        <v>2.655</v>
      </c>
      <c r="I1092" s="111">
        <f>'[5]存货（  ）抽查盘点表'!J1133</f>
        <v>53.1</v>
      </c>
      <c r="J1092" s="115">
        <f>'[5]存货（  ）抽查盘点表'!O1133</f>
        <v>20</v>
      </c>
      <c r="K1092" s="111">
        <f t="shared" si="73"/>
        <v>0.2655</v>
      </c>
      <c r="L1092" s="115">
        <f>'[5]存货（  ）抽查盘点表'!Z1133</f>
        <v>5.31</v>
      </c>
      <c r="M1092" s="116">
        <f t="shared" si="74"/>
        <v>-47.79</v>
      </c>
      <c r="N1092" s="117">
        <f t="shared" si="75"/>
        <v>-0.9</v>
      </c>
      <c r="O1092" s="118"/>
    </row>
    <row r="1093" s="105" customFormat="1" ht="16.5" customHeight="1" spans="1:15">
      <c r="A1093" s="108">
        <f>'[5]存货（  ）抽查盘点表'!A1134</f>
        <v>1129</v>
      </c>
      <c r="B1093" s="109" t="str">
        <f>'[5]存货（  ）抽查盘点表'!B1134</f>
        <v>1710109010</v>
      </c>
      <c r="C1093" s="108" t="str">
        <f>'[5]存货（  ）抽查盘点表'!D1134</f>
        <v>布嵌缝带</v>
      </c>
      <c r="D1093" s="110"/>
      <c r="E1093" s="108"/>
      <c r="F1093" s="108" t="str">
        <f>'[5]存货（  ）抽查盘点表'!G1134</f>
        <v>卷</v>
      </c>
      <c r="G1093" s="111">
        <f>'[5]存货（  ）抽查盘点表'!I1134</f>
        <v>50</v>
      </c>
      <c r="H1093" s="111">
        <f t="shared" si="72"/>
        <v>14.95</v>
      </c>
      <c r="I1093" s="111">
        <f>'[5]存货（  ）抽查盘点表'!J1134</f>
        <v>747.5</v>
      </c>
      <c r="J1093" s="115">
        <f>'[5]存货（  ）抽查盘点表'!O1134</f>
        <v>50</v>
      </c>
      <c r="K1093" s="111">
        <f t="shared" si="73"/>
        <v>1.495</v>
      </c>
      <c r="L1093" s="115">
        <f>'[5]存货（  ）抽查盘点表'!Z1134</f>
        <v>74.75</v>
      </c>
      <c r="M1093" s="116">
        <f t="shared" si="74"/>
        <v>-672.75</v>
      </c>
      <c r="N1093" s="117">
        <f t="shared" si="75"/>
        <v>-0.9</v>
      </c>
      <c r="O1093" s="118"/>
    </row>
    <row r="1094" s="105" customFormat="1" ht="16.5" customHeight="1" spans="1:15">
      <c r="A1094" s="108">
        <f>'[5]存货（  ）抽查盘点表'!A1135</f>
        <v>1130</v>
      </c>
      <c r="B1094" s="109" t="str">
        <f>'[5]存货（  ）抽查盘点表'!B1135</f>
        <v>1710109011</v>
      </c>
      <c r="C1094" s="108" t="str">
        <f>'[5]存货（  ）抽查盘点表'!D1135</f>
        <v>嵌缝带</v>
      </c>
      <c r="D1094" s="110" t="str">
        <f>'[5]存货（  ）抽查盘点表'!E1135</f>
        <v>可耐福</v>
      </c>
      <c r="E1094" s="108"/>
      <c r="F1094" s="108" t="str">
        <f>'[5]存货（  ）抽查盘点表'!G1135</f>
        <v>卷</v>
      </c>
      <c r="G1094" s="111">
        <f>'[5]存货（  ）抽查盘点表'!I1135</f>
        <v>14</v>
      </c>
      <c r="H1094" s="111">
        <f t="shared" si="72"/>
        <v>12.5</v>
      </c>
      <c r="I1094" s="111">
        <f>'[5]存货（  ）抽查盘点表'!J1135</f>
        <v>175</v>
      </c>
      <c r="J1094" s="115">
        <f>'[5]存货（  ）抽查盘点表'!O1135</f>
        <v>14</v>
      </c>
      <c r="K1094" s="111">
        <f t="shared" si="73"/>
        <v>1.25</v>
      </c>
      <c r="L1094" s="115">
        <f>'[5]存货（  ）抽查盘点表'!Z1135</f>
        <v>17.5</v>
      </c>
      <c r="M1094" s="116">
        <f t="shared" si="74"/>
        <v>-157.5</v>
      </c>
      <c r="N1094" s="117">
        <f t="shared" si="75"/>
        <v>-0.9</v>
      </c>
      <c r="O1094" s="118"/>
    </row>
    <row r="1095" s="105" customFormat="1" ht="16.5" customHeight="1" spans="1:15">
      <c r="A1095" s="108">
        <f>'[5]存货（  ）抽查盘点表'!A1136</f>
        <v>1131</v>
      </c>
      <c r="B1095" s="109" t="str">
        <f>'[5]存货（  ）抽查盘点表'!B1136</f>
        <v>1710109017</v>
      </c>
      <c r="C1095" s="108" t="str">
        <f>'[5]存货（  ）抽查盘点表'!D1136</f>
        <v>三角卡件</v>
      </c>
      <c r="D1095" s="110"/>
      <c r="E1095" s="108"/>
      <c r="F1095" s="108" t="str">
        <f>'[5]存货（  ）抽查盘点表'!G1136</f>
        <v>个</v>
      </c>
      <c r="G1095" s="111">
        <f>'[5]存货（  ）抽查盘点表'!I1136</f>
        <v>0</v>
      </c>
      <c r="H1095" s="111">
        <f t="shared" si="72"/>
        <v>0</v>
      </c>
      <c r="I1095" s="111">
        <f>'[5]存货（  ）抽查盘点表'!J1136</f>
        <v>1.94</v>
      </c>
      <c r="J1095" s="115">
        <f>'[5]存货（  ）抽查盘点表'!O1136</f>
        <v>0</v>
      </c>
      <c r="K1095" s="111">
        <f t="shared" si="73"/>
        <v>0</v>
      </c>
      <c r="L1095" s="115">
        <f>'[5]存货（  ）抽查盘点表'!Z1136</f>
        <v>0</v>
      </c>
      <c r="M1095" s="116">
        <f t="shared" si="74"/>
        <v>-1.94</v>
      </c>
      <c r="N1095" s="117">
        <f t="shared" si="75"/>
        <v>-1</v>
      </c>
      <c r="O1095" s="118"/>
    </row>
    <row r="1096" s="105" customFormat="1" ht="16.5" customHeight="1" spans="1:15">
      <c r="A1096" s="108">
        <f>'[5]存货（  ）抽查盘点表'!A1137</f>
        <v>1132</v>
      </c>
      <c r="B1096" s="109" t="str">
        <f>'[5]存货（  ）抽查盘点表'!B1137</f>
        <v>1710109024</v>
      </c>
      <c r="C1096" s="108" t="str">
        <f>'[5]存货（  ）抽查盘点表'!D1137</f>
        <v>集成护墙板</v>
      </c>
      <c r="D1096" s="110"/>
      <c r="E1096" s="108"/>
      <c r="F1096" s="108" t="str">
        <f>'[5]存货（  ）抽查盘点表'!G1137</f>
        <v>平方米</v>
      </c>
      <c r="G1096" s="111">
        <f>'[5]存货（  ）抽查盘点表'!I1137</f>
        <v>3761.24</v>
      </c>
      <c r="H1096" s="111">
        <f t="shared" si="72"/>
        <v>44.2484499792622</v>
      </c>
      <c r="I1096" s="111">
        <f>'[5]存货（  ）抽查盘点表'!J1137</f>
        <v>166429.04</v>
      </c>
      <c r="J1096" s="115">
        <f>'[5]存货（  ）抽查盘点表'!O1137</f>
        <v>3761.24</v>
      </c>
      <c r="K1096" s="111">
        <f t="shared" si="73"/>
        <v>4.424845</v>
      </c>
      <c r="L1096" s="115">
        <f>'[5]存货（  ）抽查盘点表'!Z1137</f>
        <v>16642.9040078</v>
      </c>
      <c r="M1096" s="116">
        <f t="shared" si="74"/>
        <v>-149786.1359922</v>
      </c>
      <c r="N1096" s="117">
        <f t="shared" si="75"/>
        <v>-0.899999999953133</v>
      </c>
      <c r="O1096" s="118"/>
    </row>
    <row r="1097" s="105" customFormat="1" ht="16.5" customHeight="1" spans="1:15">
      <c r="A1097" s="108">
        <f>'[5]存货（  ）抽查盘点表'!A1138</f>
        <v>1133</v>
      </c>
      <c r="B1097" s="109" t="str">
        <f>'[5]存货（  ）抽查盘点表'!B1138</f>
        <v>1710109029</v>
      </c>
      <c r="C1097" s="108" t="str">
        <f>'[5]存货（  ）抽查盘点表'!D1138</f>
        <v>金属雕花板阳角件底座</v>
      </c>
      <c r="D1097" s="110"/>
      <c r="E1097" s="108"/>
      <c r="F1097" s="108" t="str">
        <f>'[5]存货（  ）抽查盘点表'!G1138</f>
        <v>支</v>
      </c>
      <c r="G1097" s="111">
        <f>'[5]存货（  ）抽查盘点表'!I1138</f>
        <v>10</v>
      </c>
      <c r="H1097" s="111">
        <f t="shared" si="72"/>
        <v>32.744</v>
      </c>
      <c r="I1097" s="111">
        <f>'[5]存货（  ）抽查盘点表'!J1138</f>
        <v>327.44</v>
      </c>
      <c r="J1097" s="115">
        <f>'[5]存货（  ）抽查盘点表'!O1138</f>
        <v>10</v>
      </c>
      <c r="K1097" s="111">
        <f t="shared" si="73"/>
        <v>3.2744</v>
      </c>
      <c r="L1097" s="115">
        <f>'[5]存货（  ）抽查盘点表'!Z1138</f>
        <v>32.744</v>
      </c>
      <c r="M1097" s="116">
        <f t="shared" si="74"/>
        <v>-294.696</v>
      </c>
      <c r="N1097" s="117">
        <f t="shared" si="75"/>
        <v>-0.9</v>
      </c>
      <c r="O1097" s="118"/>
    </row>
    <row r="1098" s="105" customFormat="1" ht="16.5" customHeight="1" spans="1:15">
      <c r="A1098" s="108">
        <f>'[5]存货（  ）抽查盘点表'!A1139</f>
        <v>1134</v>
      </c>
      <c r="B1098" s="109" t="str">
        <f>'[5]存货（  ）抽查盘点表'!B1139</f>
        <v>1710109031</v>
      </c>
      <c r="C1098" s="108" t="str">
        <f>'[5]存货（  ）抽查盘点表'!D1139</f>
        <v>金属雕花板阳角件</v>
      </c>
      <c r="D1098" s="110"/>
      <c r="E1098" s="108"/>
      <c r="F1098" s="108" t="str">
        <f>'[5]存货（  ）抽查盘点表'!G1139</f>
        <v>支</v>
      </c>
      <c r="G1098" s="111">
        <f>'[5]存货（  ）抽查盘点表'!I1139</f>
        <v>2</v>
      </c>
      <c r="H1098" s="111">
        <f t="shared" si="72"/>
        <v>20.35</v>
      </c>
      <c r="I1098" s="111">
        <f>'[5]存货（  ）抽查盘点表'!J1139</f>
        <v>40.7</v>
      </c>
      <c r="J1098" s="115">
        <f>'[5]存货（  ）抽查盘点表'!O1139</f>
        <v>2</v>
      </c>
      <c r="K1098" s="111">
        <f t="shared" si="73"/>
        <v>2.035</v>
      </c>
      <c r="L1098" s="115">
        <f>'[5]存货（  ）抽查盘点表'!Z1139</f>
        <v>4.07</v>
      </c>
      <c r="M1098" s="116">
        <f t="shared" si="74"/>
        <v>-36.63</v>
      </c>
      <c r="N1098" s="117">
        <f t="shared" si="75"/>
        <v>-0.9</v>
      </c>
      <c r="O1098" s="118"/>
    </row>
    <row r="1099" s="105" customFormat="1" ht="16.5" customHeight="1" spans="1:15">
      <c r="A1099" s="108">
        <f>'[5]存货（  ）抽查盘点表'!A1140</f>
        <v>1135</v>
      </c>
      <c r="B1099" s="109" t="str">
        <f>'[5]存货（  ）抽查盘点表'!B1140</f>
        <v>1710109034</v>
      </c>
      <c r="C1099" s="108" t="str">
        <f>'[5]存货（  ）抽查盘点表'!D1140</f>
        <v>木龙骨</v>
      </c>
      <c r="D1099" s="110" t="str">
        <f>'[5]存货（  ）抽查盘点表'!E1140</f>
        <v>30*60 </v>
      </c>
      <c r="E1099" s="108"/>
      <c r="F1099" s="108" t="str">
        <f>'[5]存货（  ）抽查盘点表'!G1140</f>
        <v>支</v>
      </c>
      <c r="G1099" s="111">
        <f>'[5]存货（  ）抽查盘点表'!I1140</f>
        <v>30</v>
      </c>
      <c r="H1099" s="111">
        <f t="shared" si="72"/>
        <v>15.7523333333333</v>
      </c>
      <c r="I1099" s="111">
        <f>'[5]存货（  ）抽查盘点表'!J1140</f>
        <v>472.57</v>
      </c>
      <c r="J1099" s="115">
        <f>'[5]存货（  ）抽查盘点表'!O1140</f>
        <v>22</v>
      </c>
      <c r="K1099" s="111">
        <f t="shared" si="73"/>
        <v>1.5752333</v>
      </c>
      <c r="L1099" s="115">
        <f>'[5]存货（  ）抽查盘点表'!Z1140</f>
        <v>34.6551326</v>
      </c>
      <c r="M1099" s="116">
        <f t="shared" si="74"/>
        <v>-437.9148674</v>
      </c>
      <c r="N1099" s="117">
        <f t="shared" si="75"/>
        <v>-0.926666668218465</v>
      </c>
      <c r="O1099" s="118"/>
    </row>
    <row r="1100" s="105" customFormat="1" ht="16.5" customHeight="1" spans="1:15">
      <c r="A1100" s="108">
        <f>'[5]存货（  ）抽查盘点表'!A1141</f>
        <v>1136</v>
      </c>
      <c r="B1100" s="109" t="str">
        <f>'[5]存货（  ）抽查盘点表'!B1141</f>
        <v>1710980002</v>
      </c>
      <c r="C1100" s="108" t="str">
        <f>'[5]存货（  ）抽查盘点表'!D1141</f>
        <v>木工开孔器</v>
      </c>
      <c r="D1100" s="110" t="str">
        <f>'[5]存货（  ）抽查盘点表'!E1141</f>
        <v>90</v>
      </c>
      <c r="E1100" s="108"/>
      <c r="F1100" s="108" t="str">
        <f>'[5]存货（  ）抽查盘点表'!G1141</f>
        <v>件</v>
      </c>
      <c r="G1100" s="111">
        <f>'[5]存货（  ）抽查盘点表'!I1141</f>
        <v>2</v>
      </c>
      <c r="H1100" s="111">
        <f t="shared" si="72"/>
        <v>8.44</v>
      </c>
      <c r="I1100" s="111">
        <f>'[5]存货（  ）抽查盘点表'!J1141</f>
        <v>16.88</v>
      </c>
      <c r="J1100" s="115">
        <f>'[5]存货（  ）抽查盘点表'!O1141</f>
        <v>2</v>
      </c>
      <c r="K1100" s="111">
        <f t="shared" si="73"/>
        <v>0.844</v>
      </c>
      <c r="L1100" s="115">
        <f>'[5]存货（  ）抽查盘点表'!Z1141</f>
        <v>1.688</v>
      </c>
      <c r="M1100" s="116">
        <f t="shared" si="74"/>
        <v>-15.192</v>
      </c>
      <c r="N1100" s="117">
        <f t="shared" si="75"/>
        <v>-0.9</v>
      </c>
      <c r="O1100" s="118"/>
    </row>
    <row r="1101" s="105" customFormat="1" ht="16.5" customHeight="1" spans="1:15">
      <c r="A1101" s="108">
        <f>'[5]存货（  ）抽查盘点表'!A1142</f>
        <v>1137</v>
      </c>
      <c r="B1101" s="109" t="str">
        <f>'[5]存货（  ）抽查盘点表'!B1142</f>
        <v>1710990002</v>
      </c>
      <c r="C1101" s="108" t="str">
        <f>'[5]存货（  ）抽查盘点表'!D1142</f>
        <v>白乳胶</v>
      </c>
      <c r="D1101" s="110" t="str">
        <f>'[5]存货（  ）抽查盘点表'!E1142</f>
        <v>普通</v>
      </c>
      <c r="E1101" s="108"/>
      <c r="F1101" s="108" t="str">
        <f>'[5]存货（  ）抽查盘点表'!G1142</f>
        <v>公斤（千克）</v>
      </c>
      <c r="G1101" s="111">
        <f>'[5]存货（  ）抽查盘点表'!I1142</f>
        <v>19</v>
      </c>
      <c r="H1101" s="111">
        <f t="shared" si="72"/>
        <v>47.4515789473684</v>
      </c>
      <c r="I1101" s="111">
        <f>'[5]存货（  ）抽查盘点表'!J1142</f>
        <v>901.58</v>
      </c>
      <c r="J1101" s="115">
        <f>'[5]存货（  ）抽查盘点表'!O1142</f>
        <v>19</v>
      </c>
      <c r="K1101" s="111">
        <f t="shared" si="73"/>
        <v>4.7451579</v>
      </c>
      <c r="L1101" s="115">
        <f>'[5]存货（  ）抽查盘点表'!Z1142</f>
        <v>90.1580001</v>
      </c>
      <c r="M1101" s="116">
        <f t="shared" si="74"/>
        <v>-811.4219999</v>
      </c>
      <c r="N1101" s="117">
        <f t="shared" si="75"/>
        <v>-0.899999999889084</v>
      </c>
      <c r="O1101" s="118"/>
    </row>
    <row r="1102" s="105" customFormat="1" ht="16.5" customHeight="1" spans="1:15">
      <c r="A1102" s="108">
        <f>'[5]存货（  ）抽查盘点表'!A1143</f>
        <v>1138</v>
      </c>
      <c r="B1102" s="109" t="str">
        <f>'[5]存货（  ）抽查盘点表'!B1143</f>
        <v>1710990004</v>
      </c>
      <c r="C1102" s="108" t="str">
        <f>'[5]存货（  ）抽查盘点表'!D1143</f>
        <v>9801胶</v>
      </c>
      <c r="D1102" s="110" t="str">
        <f>'[5]存货（  ）抽查盘点表'!E1143</f>
        <v>特级</v>
      </c>
      <c r="E1102" s="108"/>
      <c r="F1102" s="108" t="str">
        <f>'[5]存货（  ）抽查盘点表'!G1143</f>
        <v>公斤（千克）</v>
      </c>
      <c r="G1102" s="111">
        <f>'[5]存货（  ）抽查盘点表'!I1143</f>
        <v>80</v>
      </c>
      <c r="H1102" s="111">
        <f t="shared" si="72"/>
        <v>2.216625</v>
      </c>
      <c r="I1102" s="111">
        <f>'[5]存货（  ）抽查盘点表'!J1143</f>
        <v>177.33</v>
      </c>
      <c r="J1102" s="115">
        <f>'[5]存货（  ）抽查盘点表'!O1143</f>
        <v>80</v>
      </c>
      <c r="K1102" s="111">
        <f t="shared" si="73"/>
        <v>0.2216625</v>
      </c>
      <c r="L1102" s="115">
        <f>'[5]存货（  ）抽查盘点表'!Z1143</f>
        <v>17.733</v>
      </c>
      <c r="M1102" s="116">
        <f t="shared" si="74"/>
        <v>-159.597</v>
      </c>
      <c r="N1102" s="117">
        <f t="shared" si="75"/>
        <v>-0.9</v>
      </c>
      <c r="O1102" s="118"/>
    </row>
    <row r="1103" s="105" customFormat="1" ht="16.5" customHeight="1" spans="1:15">
      <c r="A1103" s="108">
        <f>'[5]存货（  ）抽查盘点表'!A1144</f>
        <v>1139</v>
      </c>
      <c r="B1103" s="109" t="str">
        <f>'[5]存货（  ）抽查盘点表'!B1144</f>
        <v>1710990100</v>
      </c>
      <c r="C1103" s="108" t="str">
        <f>'[5]存货（  ）抽查盘点表'!D1144</f>
        <v>瓷砖填缝剂</v>
      </c>
      <c r="D1103" s="110" t="str">
        <f>'[5]存货（  ）抽查盘点表'!E1144</f>
        <v>德高白色</v>
      </c>
      <c r="E1103" s="108"/>
      <c r="F1103" s="108" t="str">
        <f>'[5]存货（  ）抽查盘点表'!G1144</f>
        <v>公斤（千克）</v>
      </c>
      <c r="G1103" s="111">
        <f>'[5]存货（  ）抽查盘点表'!I1144</f>
        <v>0</v>
      </c>
      <c r="H1103" s="111">
        <f t="shared" si="72"/>
        <v>0</v>
      </c>
      <c r="I1103" s="111">
        <f>'[5]存货（  ）抽查盘点表'!J1144</f>
        <v>4.12</v>
      </c>
      <c r="J1103" s="115">
        <f>'[5]存货（  ）抽查盘点表'!O1144</f>
        <v>0</v>
      </c>
      <c r="K1103" s="111">
        <f t="shared" si="73"/>
        <v>0</v>
      </c>
      <c r="L1103" s="115">
        <f>'[5]存货（  ）抽查盘点表'!Z1144</f>
        <v>0</v>
      </c>
      <c r="M1103" s="116">
        <f t="shared" si="74"/>
        <v>-4.12</v>
      </c>
      <c r="N1103" s="117">
        <f t="shared" si="75"/>
        <v>-1</v>
      </c>
      <c r="O1103" s="118"/>
    </row>
    <row r="1104" s="105" customFormat="1" ht="16.5" customHeight="1" spans="1:15">
      <c r="A1104" s="108">
        <f>'[5]存货（  ）抽查盘点表'!A1145</f>
        <v>1140</v>
      </c>
      <c r="B1104" s="109" t="str">
        <f>'[5]存货（  ）抽查盘点表'!B1145</f>
        <v>1710990204</v>
      </c>
      <c r="C1104" s="108" t="str">
        <f>'[5]存货（  ）抽查盘点表'!D1145</f>
        <v>免胶石膏粉</v>
      </c>
      <c r="D1104" s="110"/>
      <c r="E1104" s="108"/>
      <c r="F1104" s="108" t="str">
        <f>'[5]存货（  ）抽查盘点表'!G1145</f>
        <v>公斤（千克）</v>
      </c>
      <c r="G1104" s="111">
        <f>'[5]存货（  ）抽查盘点表'!I1145</f>
        <v>35</v>
      </c>
      <c r="H1104" s="111">
        <f t="shared" si="72"/>
        <v>19.9548571428571</v>
      </c>
      <c r="I1104" s="111">
        <f>'[5]存货（  ）抽查盘点表'!J1145</f>
        <v>698.42</v>
      </c>
      <c r="J1104" s="115">
        <f>'[5]存货（  ）抽查盘点表'!O1145</f>
        <v>35</v>
      </c>
      <c r="K1104" s="111">
        <f t="shared" si="73"/>
        <v>1.9954857</v>
      </c>
      <c r="L1104" s="115">
        <f>'[5]存货（  ）抽查盘点表'!Z1145</f>
        <v>69.8419995</v>
      </c>
      <c r="M1104" s="116">
        <f t="shared" si="74"/>
        <v>-628.5780005</v>
      </c>
      <c r="N1104" s="117">
        <f t="shared" si="75"/>
        <v>-0.900000000715902</v>
      </c>
      <c r="O1104" s="118"/>
    </row>
    <row r="1105" s="105" customFormat="1" ht="16.5" customHeight="1" spans="1:15">
      <c r="A1105" s="108">
        <f>'[5]存货（  ）抽查盘点表'!A1146</f>
        <v>1141</v>
      </c>
      <c r="B1105" s="109" t="str">
        <f>'[5]存货（  ）抽查盘点表'!B1146</f>
        <v>1710990304</v>
      </c>
      <c r="C1105" s="108" t="str">
        <f>'[5]存货（  ）抽查盘点表'!D1146</f>
        <v>瓷砖粘结剂</v>
      </c>
      <c r="D1105" s="110" t="str">
        <f>'[5]存货（  ）抽查盘点表'!E1146</f>
        <v>柔性</v>
      </c>
      <c r="E1105" s="108"/>
      <c r="F1105" s="108" t="str">
        <f>'[5]存货（  ）抽查盘点表'!G1146</f>
        <v>公斤（千克）</v>
      </c>
      <c r="G1105" s="111">
        <f>'[5]存货（  ）抽查盘点表'!I1146</f>
        <v>0</v>
      </c>
      <c r="H1105" s="111">
        <f t="shared" si="72"/>
        <v>0</v>
      </c>
      <c r="I1105" s="111">
        <f>'[5]存货（  ）抽查盘点表'!J1146</f>
        <v>18.76</v>
      </c>
      <c r="J1105" s="115">
        <f>'[5]存货（  ）抽查盘点表'!O1146</f>
        <v>0</v>
      </c>
      <c r="K1105" s="111">
        <f t="shared" si="73"/>
        <v>0</v>
      </c>
      <c r="L1105" s="115">
        <f>'[5]存货（  ）抽查盘点表'!Z1146</f>
        <v>0</v>
      </c>
      <c r="M1105" s="116">
        <f t="shared" si="74"/>
        <v>-18.76</v>
      </c>
      <c r="N1105" s="117">
        <f t="shared" si="75"/>
        <v>-1</v>
      </c>
      <c r="O1105" s="118"/>
    </row>
    <row r="1106" s="105" customFormat="1" ht="16.5" customHeight="1" spans="1:15">
      <c r="A1106" s="108">
        <f>'[5]存货（  ）抽查盘点表'!A1147</f>
        <v>1142</v>
      </c>
      <c r="B1106" s="109" t="str">
        <f>'[5]存货（  ）抽查盘点表'!B1147</f>
        <v>1720011001</v>
      </c>
      <c r="C1106" s="108" t="str">
        <f>'[5]存货（  ）抽查盘点表'!D1147</f>
        <v>钢木门</v>
      </c>
      <c r="D1106" s="110"/>
      <c r="E1106" s="108"/>
      <c r="F1106" s="108" t="str">
        <f>'[5]存货（  ）抽查盘点表'!G1147</f>
        <v>套</v>
      </c>
      <c r="G1106" s="111">
        <f>'[5]存货（  ）抽查盘点表'!I1147</f>
        <v>14</v>
      </c>
      <c r="H1106" s="111">
        <f t="shared" si="72"/>
        <v>1766.97214285714</v>
      </c>
      <c r="I1106" s="111">
        <f>'[5]存货（  ）抽查盘点表'!J1147</f>
        <v>24737.61</v>
      </c>
      <c r="J1106" s="115">
        <f>'[5]存货（  ）抽查盘点表'!O1147</f>
        <v>14</v>
      </c>
      <c r="K1106" s="111">
        <f t="shared" si="73"/>
        <v>176.6972143</v>
      </c>
      <c r="L1106" s="115">
        <f>'[5]存货（  ）抽查盘点表'!Z1147</f>
        <v>2473.7610002</v>
      </c>
      <c r="M1106" s="116">
        <f t="shared" si="74"/>
        <v>-22263.8489998</v>
      </c>
      <c r="N1106" s="117">
        <f t="shared" si="75"/>
        <v>-0.899999999991915</v>
      </c>
      <c r="O1106" s="118"/>
    </row>
    <row r="1107" s="105" customFormat="1" ht="16.5" customHeight="1" spans="1:15">
      <c r="A1107" s="108">
        <f>'[5]存货（  ）抽查盘点表'!A1148</f>
        <v>1143</v>
      </c>
      <c r="B1107" s="109" t="str">
        <f>'[5]存货（  ）抽查盘点表'!B1148</f>
        <v>1720030005</v>
      </c>
      <c r="C1107" s="108" t="str">
        <f>'[5]存货（  ）抽查盘点表'!D1148</f>
        <v>门吸</v>
      </c>
      <c r="D1107" s="110" t="str">
        <f>'[5]存货（  ）抽查盘点表'!E1148</f>
        <v>壁吸</v>
      </c>
      <c r="E1107" s="108"/>
      <c r="F1107" s="108" t="str">
        <f>'[5]存货（  ）抽查盘点表'!G1148</f>
        <v>件</v>
      </c>
      <c r="G1107" s="111">
        <f>'[5]存货（  ）抽查盘点表'!I1148</f>
        <v>9</v>
      </c>
      <c r="H1107" s="111">
        <f t="shared" si="72"/>
        <v>14.1</v>
      </c>
      <c r="I1107" s="111">
        <f>'[5]存货（  ）抽查盘点表'!J1148</f>
        <v>126.9</v>
      </c>
      <c r="J1107" s="115">
        <f>'[5]存货（  ）抽查盘点表'!O1148</f>
        <v>9</v>
      </c>
      <c r="K1107" s="111">
        <f t="shared" si="73"/>
        <v>1.41</v>
      </c>
      <c r="L1107" s="115">
        <f>'[5]存货（  ）抽查盘点表'!Z1148</f>
        <v>12.69</v>
      </c>
      <c r="M1107" s="116">
        <f t="shared" si="74"/>
        <v>-114.21</v>
      </c>
      <c r="N1107" s="117">
        <f t="shared" si="75"/>
        <v>-0.9</v>
      </c>
      <c r="O1107" s="118"/>
    </row>
    <row r="1108" s="105" customFormat="1" ht="16.5" customHeight="1" spans="1:15">
      <c r="A1108" s="108">
        <f>'[5]存货（  ）抽查盘点表'!A1149</f>
        <v>1144</v>
      </c>
      <c r="B1108" s="109" t="str">
        <f>'[5]存货（  ）抽查盘点表'!B1149</f>
        <v>1720030006</v>
      </c>
      <c r="C1108" s="108" t="str">
        <f>'[5]存货（  ）抽查盘点表'!D1149</f>
        <v>门吸</v>
      </c>
      <c r="D1108" s="110" t="str">
        <f>'[5]存货（  ）抽查盘点表'!E1149</f>
        <v>地吸</v>
      </c>
      <c r="E1108" s="108"/>
      <c r="F1108" s="108" t="str">
        <f>'[5]存货（  ）抽查盘点表'!G1149</f>
        <v>件</v>
      </c>
      <c r="G1108" s="111">
        <f>'[5]存货（  ）抽查盘点表'!I1149</f>
        <v>21</v>
      </c>
      <c r="H1108" s="111">
        <f t="shared" si="72"/>
        <v>15</v>
      </c>
      <c r="I1108" s="111">
        <f>'[5]存货（  ）抽查盘点表'!J1149</f>
        <v>315</v>
      </c>
      <c r="J1108" s="115">
        <f>'[5]存货（  ）抽查盘点表'!O1149</f>
        <v>21</v>
      </c>
      <c r="K1108" s="111">
        <f t="shared" si="73"/>
        <v>1.5</v>
      </c>
      <c r="L1108" s="115">
        <f>'[5]存货（  ）抽查盘点表'!Z1149</f>
        <v>31.5</v>
      </c>
      <c r="M1108" s="116">
        <f t="shared" si="74"/>
        <v>-283.5</v>
      </c>
      <c r="N1108" s="117">
        <f t="shared" si="75"/>
        <v>-0.9</v>
      </c>
      <c r="O1108" s="118"/>
    </row>
    <row r="1109" s="105" customFormat="1" ht="16.5" customHeight="1" spans="1:15">
      <c r="A1109" s="108">
        <f>'[5]存货（  ）抽查盘点表'!A1150</f>
        <v>1145</v>
      </c>
      <c r="B1109" s="109" t="str">
        <f>'[5]存货（  ）抽查盘点表'!B1150</f>
        <v>1720030102</v>
      </c>
      <c r="C1109" s="108" t="str">
        <f>'[5]存货（  ）抽查盘点表'!D1150</f>
        <v>锁舌</v>
      </c>
      <c r="D1109" s="110"/>
      <c r="E1109" s="108"/>
      <c r="F1109" s="108" t="str">
        <f>'[5]存货（  ）抽查盘点表'!G1150</f>
        <v>个</v>
      </c>
      <c r="G1109" s="111">
        <f>'[5]存货（  ）抽查盘点表'!I1150</f>
        <v>9</v>
      </c>
      <c r="H1109" s="111">
        <f t="shared" si="72"/>
        <v>10.6188888888889</v>
      </c>
      <c r="I1109" s="111">
        <f>'[5]存货（  ）抽查盘点表'!J1150</f>
        <v>95.57</v>
      </c>
      <c r="J1109" s="115">
        <f>'[5]存货（  ）抽查盘点表'!O1150</f>
        <v>9</v>
      </c>
      <c r="K1109" s="111">
        <f t="shared" si="73"/>
        <v>1.0618889</v>
      </c>
      <c r="L1109" s="115">
        <f>'[5]存货（  ）抽查盘点表'!Z1150</f>
        <v>9.5570001</v>
      </c>
      <c r="M1109" s="116">
        <f t="shared" si="74"/>
        <v>-86.0129999</v>
      </c>
      <c r="N1109" s="117">
        <f t="shared" si="75"/>
        <v>-0.899999998953647</v>
      </c>
      <c r="O1109" s="118"/>
    </row>
    <row r="1110" s="105" customFormat="1" ht="16.5" customHeight="1" spans="1:15">
      <c r="A1110" s="108">
        <f>'[5]存货（  ）抽查盘点表'!A1151</f>
        <v>1146</v>
      </c>
      <c r="B1110" s="109" t="str">
        <f>'[5]存货（  ）抽查盘点表'!B1151</f>
        <v>1730041001</v>
      </c>
      <c r="C1110" s="108" t="str">
        <f>'[5]存货（  ）抽查盘点表'!D1151</f>
        <v>萨博橱柜</v>
      </c>
      <c r="D1110" s="110" t="str">
        <f>'[5]存货（  ）抽查盘点表'!E1151</f>
        <v>白色-澳洲ANG项目</v>
      </c>
      <c r="E1110" s="108"/>
      <c r="F1110" s="108" t="str">
        <f>'[5]存货（  ）抽查盘点表'!G1151</f>
        <v>套</v>
      </c>
      <c r="G1110" s="111">
        <f>'[5]存货（  ）抽查盘点表'!I1151</f>
        <v>1</v>
      </c>
      <c r="H1110" s="111">
        <f t="shared" si="72"/>
        <v>3000</v>
      </c>
      <c r="I1110" s="111">
        <f>'[5]存货（  ）抽查盘点表'!J1151</f>
        <v>3000</v>
      </c>
      <c r="J1110" s="115">
        <f>'[5]存货（  ）抽查盘点表'!O1151</f>
        <v>1</v>
      </c>
      <c r="K1110" s="111">
        <f t="shared" si="73"/>
        <v>300</v>
      </c>
      <c r="L1110" s="115">
        <f>'[5]存货（  ）抽查盘点表'!Z1151</f>
        <v>300</v>
      </c>
      <c r="M1110" s="116">
        <f t="shared" si="74"/>
        <v>-2700</v>
      </c>
      <c r="N1110" s="117">
        <f t="shared" si="75"/>
        <v>-0.9</v>
      </c>
      <c r="O1110" s="118"/>
    </row>
    <row r="1111" s="105" customFormat="1" ht="16.5" customHeight="1" spans="1:15">
      <c r="A1111" s="108">
        <f>'[5]存货（  ）抽查盘点表'!A1152</f>
        <v>1147</v>
      </c>
      <c r="B1111" s="109" t="str">
        <f>'[5]存货（  ）抽查盘点表'!B1152</f>
        <v>1730043001</v>
      </c>
      <c r="C1111" s="108" t="str">
        <f>'[5]存货（  ）抽查盘点表'!D1152</f>
        <v>PVC台面艺术盆吊柜</v>
      </c>
      <c r="D1111" s="110" t="str">
        <f>'[5]存货（  ）抽查盘点表'!E1152</f>
        <v>70cm</v>
      </c>
      <c r="E1111" s="108"/>
      <c r="F1111" s="108" t="str">
        <f>'[5]存货（  ）抽查盘点表'!G1152</f>
        <v>套</v>
      </c>
      <c r="G1111" s="111">
        <f>'[5]存货（  ）抽查盘点表'!I1152</f>
        <v>3</v>
      </c>
      <c r="H1111" s="111">
        <f t="shared" si="72"/>
        <v>835.523333333333</v>
      </c>
      <c r="I1111" s="111">
        <f>'[5]存货（  ）抽查盘点表'!J1152</f>
        <v>2506.57</v>
      </c>
      <c r="J1111" s="115">
        <f>'[5]存货（  ）抽查盘点表'!O1152</f>
        <v>0</v>
      </c>
      <c r="K1111" s="111">
        <f t="shared" si="73"/>
        <v>0</v>
      </c>
      <c r="L1111" s="115">
        <f>'[5]存货（  ）抽查盘点表'!Z1152</f>
        <v>0</v>
      </c>
      <c r="M1111" s="116">
        <f t="shared" si="74"/>
        <v>-2506.57</v>
      </c>
      <c r="N1111" s="117">
        <f t="shared" si="75"/>
        <v>-1</v>
      </c>
      <c r="O1111" s="118"/>
    </row>
    <row r="1112" s="105" customFormat="1" ht="16.5" customHeight="1" spans="1:15">
      <c r="A1112" s="108">
        <f>'[5]存货（  ）抽查盘点表'!A1153</f>
        <v>1148</v>
      </c>
      <c r="B1112" s="109" t="str">
        <f>'[5]存货（  ）抽查盘点表'!B1153</f>
        <v>1730045001</v>
      </c>
      <c r="C1112" s="108" t="str">
        <f>'[5]存货（  ）抽查盘点表'!D1153</f>
        <v>定制卫浴柜</v>
      </c>
      <c r="D1112" s="110"/>
      <c r="E1112" s="108"/>
      <c r="F1112" s="108" t="str">
        <f>'[5]存货（  ）抽查盘点表'!G1153</f>
        <v>套</v>
      </c>
      <c r="G1112" s="111">
        <f>'[5]存货（  ）抽查盘点表'!I1153</f>
        <v>2</v>
      </c>
      <c r="H1112" s="111">
        <f t="shared" si="72"/>
        <v>2040.23</v>
      </c>
      <c r="I1112" s="111">
        <f>'[5]存货（  ）抽查盘点表'!J1153</f>
        <v>4080.46</v>
      </c>
      <c r="J1112" s="115">
        <f>'[5]存货（  ）抽查盘点表'!O1153</f>
        <v>0</v>
      </c>
      <c r="K1112" s="111">
        <f t="shared" si="73"/>
        <v>0</v>
      </c>
      <c r="L1112" s="115">
        <f>'[5]存货（  ）抽查盘点表'!Z1153</f>
        <v>0</v>
      </c>
      <c r="M1112" s="116">
        <f t="shared" si="74"/>
        <v>-4080.46</v>
      </c>
      <c r="N1112" s="117">
        <f t="shared" si="75"/>
        <v>-1</v>
      </c>
      <c r="O1112" s="118"/>
    </row>
    <row r="1113" s="105" customFormat="1" ht="16.5" customHeight="1" spans="1:15">
      <c r="A1113" s="108">
        <f>'[5]存货（  ）抽查盘点表'!A1154</f>
        <v>1149</v>
      </c>
      <c r="B1113" s="109" t="str">
        <f>'[5]存货（  ）抽查盘点表'!B1154</f>
        <v>1730049003</v>
      </c>
      <c r="C1113" s="108" t="str">
        <f>'[5]存货（  ）抽查盘点表'!D1154</f>
        <v>石英石台面</v>
      </c>
      <c r="D1113" s="110"/>
      <c r="E1113" s="108"/>
      <c r="F1113" s="108" t="str">
        <f>'[5]存货（  ）抽查盘点表'!G1154</f>
        <v>米</v>
      </c>
      <c r="G1113" s="111">
        <f>'[5]存货（  ）抽查盘点表'!I1154</f>
        <v>4.861</v>
      </c>
      <c r="H1113" s="111">
        <f t="shared" si="72"/>
        <v>376.535692244394</v>
      </c>
      <c r="I1113" s="111">
        <f>'[5]存货（  ）抽查盘点表'!J1154</f>
        <v>1830.34</v>
      </c>
      <c r="J1113" s="115">
        <f>'[5]存货（  ）抽查盘点表'!O1154</f>
        <v>4.861</v>
      </c>
      <c r="K1113" s="111">
        <f t="shared" si="73"/>
        <v>37.6535692</v>
      </c>
      <c r="L1113" s="115">
        <f>'[5]存货（  ）抽查盘点表'!Z1154</f>
        <v>183.0339998812</v>
      </c>
      <c r="M1113" s="116">
        <f t="shared" si="74"/>
        <v>-1647.3060001188</v>
      </c>
      <c r="N1113" s="117">
        <f t="shared" si="75"/>
        <v>-0.900000000064906</v>
      </c>
      <c r="O1113" s="118"/>
    </row>
    <row r="1114" s="105" customFormat="1" ht="16.5" customHeight="1" spans="1:15">
      <c r="A1114" s="108">
        <f>'[5]存货（  ）抽查盘点表'!A1155</f>
        <v>1150</v>
      </c>
      <c r="B1114" s="109" t="str">
        <f>'[5]存货（  ）抽查盘点表'!B1155</f>
        <v>1730075009</v>
      </c>
      <c r="C1114" s="108" t="str">
        <f>'[5]存货（  ）抽查盘点表'!D1155</f>
        <v>玻璃隔断</v>
      </c>
      <c r="D1114" s="110"/>
      <c r="E1114" s="108"/>
      <c r="F1114" s="108" t="str">
        <f>'[5]存货（  ）抽查盘点表'!G1155</f>
        <v>平方米</v>
      </c>
      <c r="G1114" s="111">
        <f>'[5]存货（  ）抽查盘点表'!I1155</f>
        <v>1</v>
      </c>
      <c r="H1114" s="111">
        <f t="shared" si="72"/>
        <v>194.17</v>
      </c>
      <c r="I1114" s="111">
        <f>'[5]存货（  ）抽查盘点表'!J1155</f>
        <v>194.17</v>
      </c>
      <c r="J1114" s="115">
        <f>'[5]存货（  ）抽查盘点表'!O1155</f>
        <v>1</v>
      </c>
      <c r="K1114" s="111">
        <f t="shared" si="73"/>
        <v>19.417</v>
      </c>
      <c r="L1114" s="115">
        <f>'[5]存货（  ）抽查盘点表'!Z1155</f>
        <v>19.417</v>
      </c>
      <c r="M1114" s="116">
        <f t="shared" si="74"/>
        <v>-174.753</v>
      </c>
      <c r="N1114" s="117">
        <f t="shared" si="75"/>
        <v>-0.9</v>
      </c>
      <c r="O1114" s="118"/>
    </row>
    <row r="1115" s="105" customFormat="1" ht="16.5" customHeight="1" spans="1:15">
      <c r="A1115" s="108">
        <f>'[5]存货（  ）抽查盘点表'!A1156</f>
        <v>1151</v>
      </c>
      <c r="B1115" s="109" t="str">
        <f>'[5]存货（  ）抽查盘点表'!B1156</f>
        <v>1750010006</v>
      </c>
      <c r="C1115" s="108" t="str">
        <f>'[5]存货（  ）抽查盘点表'!D1156</f>
        <v>自吸膜</v>
      </c>
      <c r="D1115" s="110"/>
      <c r="E1115" s="108"/>
      <c r="F1115" s="108" t="str">
        <f>'[5]存货（  ）抽查盘点表'!G1156</f>
        <v>件</v>
      </c>
      <c r="G1115" s="111">
        <f>'[5]存货（  ）抽查盘点表'!I1156</f>
        <v>2</v>
      </c>
      <c r="H1115" s="111">
        <f t="shared" si="72"/>
        <v>95.685</v>
      </c>
      <c r="I1115" s="111">
        <f>'[5]存货（  ）抽查盘点表'!J1156</f>
        <v>191.37</v>
      </c>
      <c r="J1115" s="115">
        <f>'[5]存货（  ）抽查盘点表'!O1156</f>
        <v>2</v>
      </c>
      <c r="K1115" s="111">
        <f t="shared" si="73"/>
        <v>9.5685</v>
      </c>
      <c r="L1115" s="115">
        <f>'[5]存货（  ）抽查盘点表'!Z1156</f>
        <v>19.137</v>
      </c>
      <c r="M1115" s="116">
        <f t="shared" si="74"/>
        <v>-172.233</v>
      </c>
      <c r="N1115" s="117">
        <f t="shared" si="75"/>
        <v>-0.9</v>
      </c>
      <c r="O1115" s="118"/>
    </row>
    <row r="1116" s="105" customFormat="1" ht="16.5" customHeight="1" spans="1:15">
      <c r="A1116" s="108">
        <f>'[5]存货（  ）抽查盘点表'!A1157</f>
        <v>1152</v>
      </c>
      <c r="B1116" s="109" t="str">
        <f>'[5]存货（  ）抽查盘点表'!B1157</f>
        <v>1760010100</v>
      </c>
      <c r="C1116" s="108" t="str">
        <f>'[5]存货（  ）抽查盘点表'!D1157</f>
        <v>PP-R外牙弯头</v>
      </c>
      <c r="D1116" s="110" t="str">
        <f>'[5]存货（  ）抽查盘点表'!E1157</f>
        <v>国标20㎜</v>
      </c>
      <c r="E1116" s="108"/>
      <c r="F1116" s="108" t="str">
        <f>'[5]存货（  ）抽查盘点表'!G1157</f>
        <v>个</v>
      </c>
      <c r="G1116" s="111">
        <f>'[5]存货（  ）抽查盘点表'!I1157</f>
        <v>19</v>
      </c>
      <c r="H1116" s="111">
        <f t="shared" si="72"/>
        <v>9.12789473684211</v>
      </c>
      <c r="I1116" s="111">
        <f>'[5]存货（  ）抽查盘点表'!J1157</f>
        <v>173.43</v>
      </c>
      <c r="J1116" s="115">
        <f>'[5]存货（  ）抽查盘点表'!O1157</f>
        <v>19</v>
      </c>
      <c r="K1116" s="111">
        <f t="shared" si="73"/>
        <v>0.9127895</v>
      </c>
      <c r="L1116" s="115">
        <f>'[5]存货（  ）抽查盘点表'!Z1157</f>
        <v>17.3430005</v>
      </c>
      <c r="M1116" s="116">
        <f t="shared" si="74"/>
        <v>-156.0869995</v>
      </c>
      <c r="N1116" s="117">
        <f t="shared" si="75"/>
        <v>-0.899999997116993</v>
      </c>
      <c r="O1116" s="118"/>
    </row>
    <row r="1117" s="105" customFormat="1" ht="16.5" customHeight="1" spans="1:15">
      <c r="A1117" s="108">
        <f>'[5]存货（  ）抽查盘点表'!A1158</f>
        <v>1153</v>
      </c>
      <c r="B1117" s="109" t="str">
        <f>'[5]存货（  ）抽查盘点表'!B1158</f>
        <v>1760010205</v>
      </c>
      <c r="C1117" s="108" t="str">
        <f>'[5]存货（  ）抽查盘点表'!D1158</f>
        <v>PP-R弯头</v>
      </c>
      <c r="D1117" s="110" t="str">
        <f>'[5]存货（  ）抽查盘点表'!E1158</f>
        <v>国标40mm</v>
      </c>
      <c r="E1117" s="108"/>
      <c r="F1117" s="108" t="str">
        <f>'[5]存货（  ）抽查盘点表'!G1158</f>
        <v>个</v>
      </c>
      <c r="G1117" s="111">
        <f>'[5]存货（  ）抽查盘点表'!I1158</f>
        <v>5</v>
      </c>
      <c r="H1117" s="111">
        <f t="shared" ref="H1117:H1180" si="76">IF(G1117=0,0,I1117/G1117)</f>
        <v>4.304</v>
      </c>
      <c r="I1117" s="111">
        <f>'[5]存货（  ）抽查盘点表'!J1158</f>
        <v>21.52</v>
      </c>
      <c r="J1117" s="115">
        <f>'[5]存货（  ）抽查盘点表'!O1158</f>
        <v>5</v>
      </c>
      <c r="K1117" s="111">
        <f t="shared" ref="K1117:K1180" si="77">IF(J1117=0,0,L1117/J1117)</f>
        <v>0.4304</v>
      </c>
      <c r="L1117" s="115">
        <f>'[5]存货（  ）抽查盘点表'!Z1158</f>
        <v>2.152</v>
      </c>
      <c r="M1117" s="116">
        <f t="shared" ref="M1117:M1180" si="78">IF(L1117="","",L1117-I1117)</f>
        <v>-19.368</v>
      </c>
      <c r="N1117" s="117">
        <f t="shared" ref="N1117:N1180" si="79">IF(ISERR(M1117/I1117),"",M1117/I1117)</f>
        <v>-0.9</v>
      </c>
      <c r="O1117" s="118"/>
    </row>
    <row r="1118" s="105" customFormat="1" ht="16.5" customHeight="1" spans="1:15">
      <c r="A1118" s="108">
        <f>'[5]存货（  ）抽查盘点表'!A1159</f>
        <v>1154</v>
      </c>
      <c r="B1118" s="109" t="str">
        <f>'[5]存货（  ）抽查盘点表'!B1159</f>
        <v>1760010300</v>
      </c>
      <c r="C1118" s="108" t="str">
        <f>'[5]存货（  ）抽查盘点表'!D1159</f>
        <v>PP-R内丝活节</v>
      </c>
      <c r="D1118" s="110" t="str">
        <f>'[5]存货（  ）抽查盘点表'!E1159</f>
        <v>国标20㎜</v>
      </c>
      <c r="E1118" s="108"/>
      <c r="F1118" s="108" t="str">
        <f>'[5]存货（  ）抽查盘点表'!G1159</f>
        <v>个</v>
      </c>
      <c r="G1118" s="111">
        <f>'[5]存货（  ）抽查盘点表'!I1159</f>
        <v>70</v>
      </c>
      <c r="H1118" s="111">
        <f t="shared" si="76"/>
        <v>8.97157142857143</v>
      </c>
      <c r="I1118" s="111">
        <f>'[5]存货（  ）抽查盘点表'!J1159</f>
        <v>628.01</v>
      </c>
      <c r="J1118" s="115">
        <f>'[5]存货（  ）抽查盘点表'!O1159</f>
        <v>70</v>
      </c>
      <c r="K1118" s="111">
        <f t="shared" si="77"/>
        <v>0.8971571</v>
      </c>
      <c r="L1118" s="115">
        <f>'[5]存货（  ）抽查盘点表'!Z1159</f>
        <v>62.800997</v>
      </c>
      <c r="M1118" s="116">
        <f t="shared" si="78"/>
        <v>-565.209003</v>
      </c>
      <c r="N1118" s="117">
        <f t="shared" si="79"/>
        <v>-0.900000004776994</v>
      </c>
      <c r="O1118" s="118"/>
    </row>
    <row r="1119" s="105" customFormat="1" ht="16.5" customHeight="1" spans="1:15">
      <c r="A1119" s="108">
        <f>'[5]存货（  ）抽查盘点表'!A1160</f>
        <v>1155</v>
      </c>
      <c r="B1119" s="109" t="str">
        <f>'[5]存货（  ）抽查盘点表'!B1160</f>
        <v>1760010500</v>
      </c>
      <c r="C1119" s="108" t="str">
        <f>'[5]存货（  ）抽查盘点表'!D1160</f>
        <v>PP-R内丝直接</v>
      </c>
      <c r="D1119" s="110" t="str">
        <f>'[5]存货（  ）抽查盘点表'!E1160</f>
        <v>国标20㎜</v>
      </c>
      <c r="E1119" s="108"/>
      <c r="F1119" s="108" t="str">
        <f>'[5]存货（  ）抽查盘点表'!G1160</f>
        <v>个</v>
      </c>
      <c r="G1119" s="111">
        <f>'[5]存货（  ）抽查盘点表'!I1160</f>
        <v>254</v>
      </c>
      <c r="H1119" s="111">
        <f t="shared" si="76"/>
        <v>3.58397637795276</v>
      </c>
      <c r="I1119" s="111">
        <f>'[5]存货（  ）抽查盘点表'!J1160</f>
        <v>910.33</v>
      </c>
      <c r="J1119" s="115">
        <f>'[5]存货（  ）抽查盘点表'!O1160</f>
        <v>254</v>
      </c>
      <c r="K1119" s="111">
        <f t="shared" si="77"/>
        <v>0.3583976</v>
      </c>
      <c r="L1119" s="115">
        <f>'[5]存货（  ）抽查盘点表'!Z1160</f>
        <v>91.0329904</v>
      </c>
      <c r="M1119" s="116">
        <f t="shared" si="78"/>
        <v>-819.2970096</v>
      </c>
      <c r="N1119" s="117">
        <f t="shared" si="79"/>
        <v>-0.900000010545626</v>
      </c>
      <c r="O1119" s="118"/>
    </row>
    <row r="1120" s="105" customFormat="1" ht="16.5" customHeight="1" spans="1:15">
      <c r="A1120" s="108">
        <f>'[5]存货（  ）抽查盘点表'!A1161</f>
        <v>1156</v>
      </c>
      <c r="B1120" s="109" t="str">
        <f>'[5]存货（  ）抽查盘点表'!B1161</f>
        <v>1760010600</v>
      </c>
      <c r="C1120" s="108" t="str">
        <f>'[5]存货（  ）抽查盘点表'!D1161</f>
        <v>PP-R外牙直接</v>
      </c>
      <c r="D1120" s="110" t="str">
        <f>'[5]存货（  ）抽查盘点表'!E1161</f>
        <v>国标20㎜</v>
      </c>
      <c r="E1120" s="108"/>
      <c r="F1120" s="108" t="str">
        <f>'[5]存货（  ）抽查盘点表'!G1161</f>
        <v>个</v>
      </c>
      <c r="G1120" s="111">
        <f>'[5]存货（  ）抽查盘点表'!I1161</f>
        <v>2</v>
      </c>
      <c r="H1120" s="111">
        <f t="shared" si="76"/>
        <v>12.975</v>
      </c>
      <c r="I1120" s="111">
        <f>'[5]存货（  ）抽查盘点表'!J1161</f>
        <v>25.95</v>
      </c>
      <c r="J1120" s="115">
        <f>'[5]存货（  ）抽查盘点表'!O1161</f>
        <v>2</v>
      </c>
      <c r="K1120" s="111">
        <f t="shared" si="77"/>
        <v>1.2975</v>
      </c>
      <c r="L1120" s="115">
        <f>'[5]存货（  ）抽查盘点表'!Z1161</f>
        <v>2.595</v>
      </c>
      <c r="M1120" s="116">
        <f t="shared" si="78"/>
        <v>-23.355</v>
      </c>
      <c r="N1120" s="117">
        <f t="shared" si="79"/>
        <v>-0.9</v>
      </c>
      <c r="O1120" s="118"/>
    </row>
    <row r="1121" s="105" customFormat="1" ht="16.5" customHeight="1" spans="1:15">
      <c r="A1121" s="108">
        <f>'[5]存货（  ）抽查盘点表'!A1162</f>
        <v>1157</v>
      </c>
      <c r="B1121" s="109" t="str">
        <f>'[5]存货（  ）抽查盘点表'!B1162</f>
        <v>1760010603</v>
      </c>
      <c r="C1121" s="108" t="str">
        <f>'[5]存货（  ）抽查盘点表'!D1162</f>
        <v>PP-R外牙直接</v>
      </c>
      <c r="D1121" s="110" t="str">
        <f>'[5]存货（  ）抽查盘点表'!E1162</f>
        <v>国标32*1/2</v>
      </c>
      <c r="E1121" s="108"/>
      <c r="F1121" s="108" t="str">
        <f>'[5]存货（  ）抽查盘点表'!G1162</f>
        <v>个</v>
      </c>
      <c r="G1121" s="111">
        <f>'[5]存货（  ）抽查盘点表'!I1162</f>
        <v>5</v>
      </c>
      <c r="H1121" s="111">
        <f t="shared" si="76"/>
        <v>12.82</v>
      </c>
      <c r="I1121" s="111">
        <f>'[5]存货（  ）抽查盘点表'!J1162</f>
        <v>64.1</v>
      </c>
      <c r="J1121" s="115">
        <f>'[5]存货（  ）抽查盘点表'!O1162</f>
        <v>5</v>
      </c>
      <c r="K1121" s="111">
        <f t="shared" si="77"/>
        <v>1.282</v>
      </c>
      <c r="L1121" s="115">
        <f>'[5]存货（  ）抽查盘点表'!Z1162</f>
        <v>6.41</v>
      </c>
      <c r="M1121" s="116">
        <f t="shared" si="78"/>
        <v>-57.69</v>
      </c>
      <c r="N1121" s="117">
        <f t="shared" si="79"/>
        <v>-0.9</v>
      </c>
      <c r="O1121" s="118"/>
    </row>
    <row r="1122" s="105" customFormat="1" ht="16.5" customHeight="1" spans="1:15">
      <c r="A1122" s="108">
        <f>'[5]存货（  ）抽查盘点表'!A1163</f>
        <v>1158</v>
      </c>
      <c r="B1122" s="109" t="str">
        <f>'[5]存货（  ）抽查盘点表'!B1163</f>
        <v>1760010700</v>
      </c>
      <c r="C1122" s="108" t="str">
        <f>'[5]存货（  ）抽查盘点表'!D1163</f>
        <v>PP-R内丝三通</v>
      </c>
      <c r="D1122" s="110" t="str">
        <f>'[5]存货（  ）抽查盘点表'!E1163</f>
        <v>国标20㎜</v>
      </c>
      <c r="E1122" s="108"/>
      <c r="F1122" s="108" t="str">
        <f>'[5]存货（  ）抽查盘点表'!G1163</f>
        <v>个</v>
      </c>
      <c r="G1122" s="111">
        <f>'[5]存货（  ）抽查盘点表'!I1163</f>
        <v>13</v>
      </c>
      <c r="H1122" s="111">
        <f t="shared" si="76"/>
        <v>4.59461538461538</v>
      </c>
      <c r="I1122" s="111">
        <f>'[5]存货（  ）抽查盘点表'!J1163</f>
        <v>59.73</v>
      </c>
      <c r="J1122" s="115">
        <f>'[5]存货（  ）抽查盘点表'!O1163</f>
        <v>11</v>
      </c>
      <c r="K1122" s="111">
        <f t="shared" si="77"/>
        <v>0.4594615</v>
      </c>
      <c r="L1122" s="115">
        <f>'[5]存货（  ）抽查盘点表'!Z1163</f>
        <v>5.0540765</v>
      </c>
      <c r="M1122" s="116">
        <f t="shared" si="78"/>
        <v>-54.6759235</v>
      </c>
      <c r="N1122" s="117">
        <f t="shared" si="79"/>
        <v>-0.915384622467772</v>
      </c>
      <c r="O1122" s="118"/>
    </row>
    <row r="1123" s="105" customFormat="1" ht="16.5" customHeight="1" spans="1:15">
      <c r="A1123" s="108">
        <f>'[5]存货（  ）抽查盘点表'!A1164</f>
        <v>1159</v>
      </c>
      <c r="B1123" s="109" t="str">
        <f>'[5]存货（  ）抽查盘点表'!B1164</f>
        <v>1760010900</v>
      </c>
      <c r="C1123" s="108" t="str">
        <f>'[5]存货（  ）抽查盘点表'!D1164</f>
        <v>PP-R三通</v>
      </c>
      <c r="D1123" s="110" t="str">
        <f>'[5]存货（  ）抽查盘点表'!E1164</f>
        <v>国标20mm</v>
      </c>
      <c r="E1123" s="108"/>
      <c r="F1123" s="108" t="str">
        <f>'[5]存货（  ）抽查盘点表'!G1164</f>
        <v>个</v>
      </c>
      <c r="G1123" s="111">
        <f>'[5]存货（  ）抽查盘点表'!I1164</f>
        <v>19</v>
      </c>
      <c r="H1123" s="111">
        <f t="shared" si="76"/>
        <v>1.09</v>
      </c>
      <c r="I1123" s="111">
        <f>'[5]存货（  ）抽查盘点表'!J1164</f>
        <v>20.71</v>
      </c>
      <c r="J1123" s="115">
        <f>'[5]存货（  ）抽查盘点表'!O1164</f>
        <v>19</v>
      </c>
      <c r="K1123" s="111">
        <f t="shared" si="77"/>
        <v>0.109</v>
      </c>
      <c r="L1123" s="115">
        <f>'[5]存货（  ）抽查盘点表'!Z1164</f>
        <v>2.071</v>
      </c>
      <c r="M1123" s="116">
        <f t="shared" si="78"/>
        <v>-18.639</v>
      </c>
      <c r="N1123" s="117">
        <f t="shared" si="79"/>
        <v>-0.9</v>
      </c>
      <c r="O1123" s="118"/>
    </row>
    <row r="1124" s="105" customFormat="1" ht="16.5" customHeight="1" spans="1:15">
      <c r="A1124" s="108">
        <f>'[5]存货（  ）抽查盘点表'!A1165</f>
        <v>1160</v>
      </c>
      <c r="B1124" s="109" t="str">
        <f>'[5]存货（  ）抽查盘点表'!B1165</f>
        <v>1760010901</v>
      </c>
      <c r="C1124" s="108" t="str">
        <f>'[5]存货（  ）抽查盘点表'!D1165</f>
        <v>PP-R三通</v>
      </c>
      <c r="D1124" s="110" t="str">
        <f>'[5]存货（  ）抽查盘点表'!E1165</f>
        <v>国标25mm*20mm</v>
      </c>
      <c r="E1124" s="108"/>
      <c r="F1124" s="108" t="str">
        <f>'[5]存货（  ）抽查盘点表'!G1165</f>
        <v>个</v>
      </c>
      <c r="G1124" s="111">
        <f>'[5]存货（  ）抽查盘点表'!I1165</f>
        <v>28</v>
      </c>
      <c r="H1124" s="111">
        <f t="shared" si="76"/>
        <v>1.67428571428571</v>
      </c>
      <c r="I1124" s="111">
        <f>'[5]存货（  ）抽查盘点表'!J1165</f>
        <v>46.88</v>
      </c>
      <c r="J1124" s="115">
        <f>'[5]存货（  ）抽查盘点表'!O1165</f>
        <v>28</v>
      </c>
      <c r="K1124" s="111">
        <f t="shared" si="77"/>
        <v>0.1674286</v>
      </c>
      <c r="L1124" s="115">
        <f>'[5]存货（  ）抽查盘点表'!Z1165</f>
        <v>4.6880008</v>
      </c>
      <c r="M1124" s="116">
        <f t="shared" si="78"/>
        <v>-42.1919992</v>
      </c>
      <c r="N1124" s="117">
        <f t="shared" si="79"/>
        <v>-0.899999982935154</v>
      </c>
      <c r="O1124" s="118"/>
    </row>
    <row r="1125" s="105" customFormat="1" ht="16.5" customHeight="1" spans="1:15">
      <c r="A1125" s="108">
        <f>'[5]存货（  ）抽查盘点表'!A1166</f>
        <v>1161</v>
      </c>
      <c r="B1125" s="109" t="str">
        <f>'[5]存货（  ）抽查盘点表'!B1166</f>
        <v>1760010902</v>
      </c>
      <c r="C1125" s="108" t="str">
        <f>'[5]存货（  ）抽查盘点表'!D1166</f>
        <v>PP-R三通</v>
      </c>
      <c r="D1125" s="110" t="str">
        <f>'[5]存货（  ）抽查盘点表'!E1166</f>
        <v>国标32mm*20mm</v>
      </c>
      <c r="E1125" s="108"/>
      <c r="F1125" s="108" t="str">
        <f>'[5]存货（  ）抽查盘点表'!G1166</f>
        <v>个</v>
      </c>
      <c r="G1125" s="111">
        <f>'[5]存货（  ）抽查盘点表'!I1166</f>
        <v>17</v>
      </c>
      <c r="H1125" s="111">
        <f t="shared" si="76"/>
        <v>2.91352941176471</v>
      </c>
      <c r="I1125" s="111">
        <f>'[5]存货（  ）抽查盘点表'!J1166</f>
        <v>49.53</v>
      </c>
      <c r="J1125" s="115">
        <f>'[5]存货（  ）抽查盘点表'!O1166</f>
        <v>13</v>
      </c>
      <c r="K1125" s="111">
        <f t="shared" si="77"/>
        <v>0.2913529</v>
      </c>
      <c r="L1125" s="115">
        <f>'[5]存货（  ）抽查盘点表'!Z1166</f>
        <v>3.7875877</v>
      </c>
      <c r="M1125" s="116">
        <f t="shared" si="78"/>
        <v>-45.7424123</v>
      </c>
      <c r="N1125" s="117">
        <f t="shared" si="79"/>
        <v>-0.923529422572178</v>
      </c>
      <c r="O1125" s="118"/>
    </row>
    <row r="1126" s="105" customFormat="1" ht="16.5" customHeight="1" spans="1:15">
      <c r="A1126" s="108">
        <f>'[5]存货（  ）抽查盘点表'!A1167</f>
        <v>1162</v>
      </c>
      <c r="B1126" s="109" t="str">
        <f>'[5]存货（  ）抽查盘点表'!B1167</f>
        <v>1760010903</v>
      </c>
      <c r="C1126" s="108" t="str">
        <f>'[5]存货（  ）抽查盘点表'!D1167</f>
        <v>PP-R三通</v>
      </c>
      <c r="D1126" s="110" t="str">
        <f>'[5]存货（  ）抽查盘点表'!E1167</f>
        <v>国标40*32*40</v>
      </c>
      <c r="E1126" s="108"/>
      <c r="F1126" s="108" t="str">
        <f>'[5]存货（  ）抽查盘点表'!G1167</f>
        <v>个</v>
      </c>
      <c r="G1126" s="111">
        <f>'[5]存货（  ）抽查盘点表'!I1167</f>
        <v>25</v>
      </c>
      <c r="H1126" s="111">
        <f t="shared" si="76"/>
        <v>4.3312</v>
      </c>
      <c r="I1126" s="111">
        <f>'[5]存货（  ）抽查盘点表'!J1167</f>
        <v>108.28</v>
      </c>
      <c r="J1126" s="115">
        <f>'[5]存货（  ）抽查盘点表'!O1167</f>
        <v>25</v>
      </c>
      <c r="K1126" s="111">
        <f t="shared" si="77"/>
        <v>0.43312</v>
      </c>
      <c r="L1126" s="115">
        <f>'[5]存货（  ）抽查盘点表'!Z1167</f>
        <v>10.828</v>
      </c>
      <c r="M1126" s="116">
        <f t="shared" si="78"/>
        <v>-97.452</v>
      </c>
      <c r="N1126" s="117">
        <f t="shared" si="79"/>
        <v>-0.9</v>
      </c>
      <c r="O1126" s="118"/>
    </row>
    <row r="1127" s="105" customFormat="1" ht="16.5" customHeight="1" spans="1:15">
      <c r="A1127" s="108">
        <f>'[5]存货（  ）抽查盘点表'!A1168</f>
        <v>1163</v>
      </c>
      <c r="B1127" s="109" t="str">
        <f>'[5]存货（  ）抽查盘点表'!B1168</f>
        <v>1760011002</v>
      </c>
      <c r="C1127" s="108" t="str">
        <f>'[5]存货（  ）抽查盘点表'!D1168</f>
        <v>PP-R双活接球阀</v>
      </c>
      <c r="D1127" s="110" t="str">
        <f>'[5]存货（  ）抽查盘点表'!E1168</f>
        <v>国标32㎜</v>
      </c>
      <c r="E1127" s="108"/>
      <c r="F1127" s="108" t="str">
        <f>'[5]存货（  ）抽查盘点表'!G1168</f>
        <v>个</v>
      </c>
      <c r="G1127" s="111">
        <f>'[5]存货（  ）抽查盘点表'!I1168</f>
        <v>2</v>
      </c>
      <c r="H1127" s="111">
        <f t="shared" si="76"/>
        <v>83.645</v>
      </c>
      <c r="I1127" s="111">
        <f>'[5]存货（  ）抽查盘点表'!J1168</f>
        <v>167.29</v>
      </c>
      <c r="J1127" s="115">
        <f>'[5]存货（  ）抽查盘点表'!O1168</f>
        <v>2</v>
      </c>
      <c r="K1127" s="111">
        <f t="shared" si="77"/>
        <v>8.3645</v>
      </c>
      <c r="L1127" s="115">
        <f>'[5]存货（  ）抽查盘点表'!Z1168</f>
        <v>16.729</v>
      </c>
      <c r="M1127" s="116">
        <f t="shared" si="78"/>
        <v>-150.561</v>
      </c>
      <c r="N1127" s="117">
        <f t="shared" si="79"/>
        <v>-0.9</v>
      </c>
      <c r="O1127" s="118"/>
    </row>
    <row r="1128" s="105" customFormat="1" ht="16.5" customHeight="1" spans="1:15">
      <c r="A1128" s="108">
        <f>'[5]存货（  ）抽查盘点表'!A1169</f>
        <v>1164</v>
      </c>
      <c r="B1128" s="109" t="str">
        <f>'[5]存货（  ）抽查盘点表'!B1169</f>
        <v>1760011100</v>
      </c>
      <c r="C1128" s="108" t="str">
        <f>'[5]存货（  ）抽查盘点表'!D1169</f>
        <v>PP-R过桥</v>
      </c>
      <c r="D1128" s="110" t="str">
        <f>'[5]存货（  ）抽查盘点表'!E1169</f>
        <v>国标20㎜</v>
      </c>
      <c r="E1128" s="108"/>
      <c r="F1128" s="108" t="str">
        <f>'[5]存货（  ）抽查盘点表'!G1169</f>
        <v>个</v>
      </c>
      <c r="G1128" s="111">
        <f>'[5]存货（  ）抽查盘点表'!I1169</f>
        <v>25</v>
      </c>
      <c r="H1128" s="111">
        <f t="shared" si="76"/>
        <v>2.2</v>
      </c>
      <c r="I1128" s="111">
        <f>'[5]存货（  ）抽查盘点表'!J1169</f>
        <v>55</v>
      </c>
      <c r="J1128" s="115">
        <f>'[5]存货（  ）抽查盘点表'!O1169</f>
        <v>23</v>
      </c>
      <c r="K1128" s="111">
        <f t="shared" si="77"/>
        <v>0.22</v>
      </c>
      <c r="L1128" s="115">
        <f>'[5]存货（  ）抽查盘点表'!Z1169</f>
        <v>5.06</v>
      </c>
      <c r="M1128" s="116">
        <f t="shared" si="78"/>
        <v>-49.94</v>
      </c>
      <c r="N1128" s="117">
        <f t="shared" si="79"/>
        <v>-0.908</v>
      </c>
      <c r="O1128" s="118"/>
    </row>
    <row r="1129" s="105" customFormat="1" ht="16.5" customHeight="1" spans="1:15">
      <c r="A1129" s="108">
        <f>'[5]存货（  ）抽查盘点表'!A1170</f>
        <v>1165</v>
      </c>
      <c r="B1129" s="109" t="str">
        <f>'[5]存货（  ）抽查盘点表'!B1170</f>
        <v>1760011102</v>
      </c>
      <c r="C1129" s="108" t="str">
        <f>'[5]存货（  ）抽查盘点表'!D1170</f>
        <v>PP-R过桥</v>
      </c>
      <c r="D1129" s="110" t="str">
        <f>'[5]存货（  ）抽查盘点表'!E1170</f>
        <v>国标32㎜</v>
      </c>
      <c r="E1129" s="108"/>
      <c r="F1129" s="108" t="str">
        <f>'[5]存货（  ）抽查盘点表'!G1170</f>
        <v>个</v>
      </c>
      <c r="G1129" s="111">
        <f>'[5]存货（  ）抽查盘点表'!I1170</f>
        <v>5</v>
      </c>
      <c r="H1129" s="111">
        <f t="shared" si="76"/>
        <v>5.094</v>
      </c>
      <c r="I1129" s="111">
        <f>'[5]存货（  ）抽查盘点表'!J1170</f>
        <v>25.47</v>
      </c>
      <c r="J1129" s="115">
        <f>'[5]存货（  ）抽查盘点表'!O1170</f>
        <v>5</v>
      </c>
      <c r="K1129" s="111">
        <f t="shared" si="77"/>
        <v>0.5094</v>
      </c>
      <c r="L1129" s="115">
        <f>'[5]存货（  ）抽查盘点表'!Z1170</f>
        <v>2.547</v>
      </c>
      <c r="M1129" s="116">
        <f t="shared" si="78"/>
        <v>-22.923</v>
      </c>
      <c r="N1129" s="117">
        <f t="shared" si="79"/>
        <v>-0.9</v>
      </c>
      <c r="O1129" s="118"/>
    </row>
    <row r="1130" s="105" customFormat="1" ht="16.5" customHeight="1" spans="1:15">
      <c r="A1130" s="108">
        <f>'[5]存货（  ）抽查盘点表'!A1171</f>
        <v>1166</v>
      </c>
      <c r="B1130" s="109" t="str">
        <f>'[5]存货（  ）抽查盘点表'!B1171</f>
        <v>1760011201</v>
      </c>
      <c r="C1130" s="108" t="str">
        <f>'[5]存货（  ）抽查盘点表'!D1171</f>
        <v>PP-R直接</v>
      </c>
      <c r="D1130" s="110" t="str">
        <f>'[5]存货（  ）抽查盘点表'!E1171</f>
        <v>国标25㎜</v>
      </c>
      <c r="E1130" s="108"/>
      <c r="F1130" s="108" t="str">
        <f>'[5]存货（  ）抽查盘点表'!G1171</f>
        <v>个</v>
      </c>
      <c r="G1130" s="111">
        <f>'[5]存货（  ）抽查盘点表'!I1171</f>
        <v>12</v>
      </c>
      <c r="H1130" s="111">
        <f t="shared" si="76"/>
        <v>2.8775</v>
      </c>
      <c r="I1130" s="111">
        <f>'[5]存货（  ）抽查盘点表'!J1171</f>
        <v>34.53</v>
      </c>
      <c r="J1130" s="115">
        <f>'[5]存货（  ）抽查盘点表'!O1171</f>
        <v>8</v>
      </c>
      <c r="K1130" s="111">
        <f t="shared" si="77"/>
        <v>0.28775</v>
      </c>
      <c r="L1130" s="115">
        <f>'[5]存货（  ）抽查盘点表'!Z1171</f>
        <v>2.302</v>
      </c>
      <c r="M1130" s="116">
        <f t="shared" si="78"/>
        <v>-32.228</v>
      </c>
      <c r="N1130" s="117">
        <f t="shared" si="79"/>
        <v>-0.933333333333333</v>
      </c>
      <c r="O1130" s="118"/>
    </row>
    <row r="1131" s="105" customFormat="1" ht="16.5" customHeight="1" spans="1:15">
      <c r="A1131" s="108">
        <f>'[5]存货（  ）抽查盘点表'!A1172</f>
        <v>1167</v>
      </c>
      <c r="B1131" s="109" t="str">
        <f>'[5]存货（  ）抽查盘点表'!B1172</f>
        <v>1760011203</v>
      </c>
      <c r="C1131" s="108" t="str">
        <f>'[5]存货（  ）抽查盘点表'!D1172</f>
        <v>PP-R直接</v>
      </c>
      <c r="D1131" s="110" t="str">
        <f>'[5]存货（  ）抽查盘点表'!E1172</f>
        <v>国标40㎜</v>
      </c>
      <c r="E1131" s="108"/>
      <c r="F1131" s="108" t="str">
        <f>'[5]存货（  ）抽查盘点表'!G1172</f>
        <v>个</v>
      </c>
      <c r="G1131" s="111">
        <f>'[5]存货（  ）抽查盘点表'!I1172</f>
        <v>2</v>
      </c>
      <c r="H1131" s="111">
        <f t="shared" si="76"/>
        <v>12.5</v>
      </c>
      <c r="I1131" s="111">
        <f>'[5]存货（  ）抽查盘点表'!J1172</f>
        <v>25</v>
      </c>
      <c r="J1131" s="115">
        <f>'[5]存货（  ）抽查盘点表'!O1172</f>
        <v>2</v>
      </c>
      <c r="K1131" s="111">
        <f t="shared" si="77"/>
        <v>1.25</v>
      </c>
      <c r="L1131" s="115">
        <f>'[5]存货（  ）抽查盘点表'!Z1172</f>
        <v>2.5</v>
      </c>
      <c r="M1131" s="116">
        <f t="shared" si="78"/>
        <v>-22.5</v>
      </c>
      <c r="N1131" s="117">
        <f t="shared" si="79"/>
        <v>-0.9</v>
      </c>
      <c r="O1131" s="118"/>
    </row>
    <row r="1132" s="105" customFormat="1" ht="16.5" customHeight="1" spans="1:15">
      <c r="A1132" s="108">
        <f>'[5]存货（  ）抽查盘点表'!A1173</f>
        <v>1168</v>
      </c>
      <c r="B1132" s="109" t="str">
        <f>'[5]存货（  ）抽查盘点表'!B1173</f>
        <v>1760011204</v>
      </c>
      <c r="C1132" s="108" t="str">
        <f>'[5]存货（  ）抽查盘点表'!D1173</f>
        <v>PP-R直接</v>
      </c>
      <c r="D1132" s="110" t="str">
        <f>'[5]存货（  ）抽查盘点表'!E1173</f>
        <v>国标32*20</v>
      </c>
      <c r="E1132" s="108"/>
      <c r="F1132" s="108" t="str">
        <f>'[5]存货（  ）抽查盘点表'!G1173</f>
        <v>个</v>
      </c>
      <c r="G1132" s="111">
        <f>'[5]存货（  ）抽查盘点表'!I1173</f>
        <v>3</v>
      </c>
      <c r="H1132" s="111">
        <f t="shared" si="76"/>
        <v>2.12333333333333</v>
      </c>
      <c r="I1132" s="111">
        <f>'[5]存货（  ）抽查盘点表'!J1173</f>
        <v>6.37</v>
      </c>
      <c r="J1132" s="115">
        <f>'[5]存货（  ）抽查盘点表'!O1173</f>
        <v>3</v>
      </c>
      <c r="K1132" s="111">
        <f t="shared" si="77"/>
        <v>0.2123333</v>
      </c>
      <c r="L1132" s="115">
        <f>'[5]存货（  ）抽查盘点表'!Z1173</f>
        <v>0.6369999</v>
      </c>
      <c r="M1132" s="116">
        <f t="shared" si="78"/>
        <v>-5.7330001</v>
      </c>
      <c r="N1132" s="117">
        <f t="shared" si="79"/>
        <v>-0.900000015698587</v>
      </c>
      <c r="O1132" s="118"/>
    </row>
    <row r="1133" s="105" customFormat="1" ht="16.5" customHeight="1" spans="1:15">
      <c r="A1133" s="108">
        <f>'[5]存货（  ）抽查盘点表'!A1174</f>
        <v>1169</v>
      </c>
      <c r="B1133" s="109" t="str">
        <f>'[5]存货（  ）抽查盘点表'!B1174</f>
        <v>1760011300</v>
      </c>
      <c r="C1133" s="108" t="str">
        <f>'[5]存货（  ）抽查盘点表'!D1174</f>
        <v>PP-R活接</v>
      </c>
      <c r="D1133" s="110" t="str">
        <f>'[5]存货（  ）抽查盘点表'!E1174</f>
        <v>国标20㎜</v>
      </c>
      <c r="E1133" s="108"/>
      <c r="F1133" s="108" t="str">
        <f>'[5]存货（  ）抽查盘点表'!G1174</f>
        <v>个</v>
      </c>
      <c r="G1133" s="111">
        <f>'[5]存货（  ）抽查盘点表'!I1174</f>
        <v>4</v>
      </c>
      <c r="H1133" s="111">
        <f t="shared" si="76"/>
        <v>6.7075</v>
      </c>
      <c r="I1133" s="111">
        <f>'[5]存货（  ）抽查盘点表'!J1174</f>
        <v>26.83</v>
      </c>
      <c r="J1133" s="115">
        <f>'[5]存货（  ）抽查盘点表'!O1174</f>
        <v>4</v>
      </c>
      <c r="K1133" s="111">
        <f t="shared" si="77"/>
        <v>0.67075</v>
      </c>
      <c r="L1133" s="115">
        <f>'[5]存货（  ）抽查盘点表'!Z1174</f>
        <v>2.683</v>
      </c>
      <c r="M1133" s="116">
        <f t="shared" si="78"/>
        <v>-24.147</v>
      </c>
      <c r="N1133" s="117">
        <f t="shared" si="79"/>
        <v>-0.9</v>
      </c>
      <c r="O1133" s="118"/>
    </row>
    <row r="1134" s="105" customFormat="1" ht="16.5" customHeight="1" spans="1:15">
      <c r="A1134" s="108">
        <f>'[5]存货（  ）抽查盘点表'!A1175</f>
        <v>1170</v>
      </c>
      <c r="B1134" s="109" t="str">
        <f>'[5]存货（  ）抽查盘点表'!B1175</f>
        <v>1760011302</v>
      </c>
      <c r="C1134" s="108" t="str">
        <f>'[5]存货（  ）抽查盘点表'!D1175</f>
        <v>PP-R活接</v>
      </c>
      <c r="D1134" s="110" t="str">
        <f>'[5]存货（  ）抽查盘点表'!E1175</f>
        <v>国标32㎜</v>
      </c>
      <c r="E1134" s="108"/>
      <c r="F1134" s="108" t="str">
        <f>'[5]存货（  ）抽查盘点表'!G1175</f>
        <v>个</v>
      </c>
      <c r="G1134" s="111">
        <f>'[5]存货（  ）抽查盘点表'!I1175</f>
        <v>16</v>
      </c>
      <c r="H1134" s="111">
        <f t="shared" si="76"/>
        <v>3.605</v>
      </c>
      <c r="I1134" s="111">
        <f>'[5]存货（  ）抽查盘点表'!J1175</f>
        <v>57.68</v>
      </c>
      <c r="J1134" s="115">
        <f>'[5]存货（  ）抽查盘点表'!O1175</f>
        <v>16</v>
      </c>
      <c r="K1134" s="111">
        <f t="shared" si="77"/>
        <v>0.3605</v>
      </c>
      <c r="L1134" s="115">
        <f>'[5]存货（  ）抽查盘点表'!Z1175</f>
        <v>5.768</v>
      </c>
      <c r="M1134" s="116">
        <f t="shared" si="78"/>
        <v>-51.912</v>
      </c>
      <c r="N1134" s="117">
        <f t="shared" si="79"/>
        <v>-0.9</v>
      </c>
      <c r="O1134" s="118"/>
    </row>
    <row r="1135" s="105" customFormat="1" ht="16.5" customHeight="1" spans="1:15">
      <c r="A1135" s="108">
        <f>'[5]存货（  ）抽查盘点表'!A1176</f>
        <v>1171</v>
      </c>
      <c r="B1135" s="109" t="str">
        <f>'[5]存货（  ）抽查盘点表'!B1176</f>
        <v>1760011303</v>
      </c>
      <c r="C1135" s="108" t="str">
        <f>'[5]存货（  ）抽查盘点表'!D1176</f>
        <v>PP-R活接</v>
      </c>
      <c r="D1135" s="110" t="str">
        <f>'[5]存货（  ）抽查盘点表'!E1176</f>
        <v>国标40㎜</v>
      </c>
      <c r="E1135" s="108"/>
      <c r="F1135" s="108" t="str">
        <f>'[5]存货（  ）抽查盘点表'!G1176</f>
        <v>个</v>
      </c>
      <c r="G1135" s="111">
        <f>'[5]存货（  ）抽查盘点表'!I1176</f>
        <v>1</v>
      </c>
      <c r="H1135" s="111">
        <f t="shared" si="76"/>
        <v>4</v>
      </c>
      <c r="I1135" s="111">
        <f>'[5]存货（  ）抽查盘点表'!J1176</f>
        <v>4</v>
      </c>
      <c r="J1135" s="115">
        <f>'[5]存货（  ）抽查盘点表'!O1176</f>
        <v>1</v>
      </c>
      <c r="K1135" s="111">
        <f t="shared" si="77"/>
        <v>0.4</v>
      </c>
      <c r="L1135" s="115">
        <f>'[5]存货（  ）抽查盘点表'!Z1176</f>
        <v>0.4</v>
      </c>
      <c r="M1135" s="116">
        <f t="shared" si="78"/>
        <v>-3.6</v>
      </c>
      <c r="N1135" s="117">
        <f t="shared" si="79"/>
        <v>-0.9</v>
      </c>
      <c r="O1135" s="118"/>
    </row>
    <row r="1136" s="105" customFormat="1" ht="16.5" customHeight="1" spans="1:15">
      <c r="A1136" s="108">
        <f>'[5]存货（  ）抽查盘点表'!A1177</f>
        <v>1172</v>
      </c>
      <c r="B1136" s="109" t="str">
        <f>'[5]存货（  ）抽查盘点表'!B1177</f>
        <v>1760011700</v>
      </c>
      <c r="C1136" s="108" t="str">
        <f>'[5]存货（  ）抽查盘点表'!D1177</f>
        <v>PP-R管帽</v>
      </c>
      <c r="D1136" s="110" t="str">
        <f>'[5]存货（  ）抽查盘点表'!E1177</f>
        <v>国标20mm</v>
      </c>
      <c r="E1136" s="108"/>
      <c r="F1136" s="108" t="str">
        <f>'[5]存货（  ）抽查盘点表'!G1177</f>
        <v>个</v>
      </c>
      <c r="G1136" s="111">
        <f>'[5]存货（  ）抽查盘点表'!I1177</f>
        <v>16</v>
      </c>
      <c r="H1136" s="111">
        <f t="shared" si="76"/>
        <v>1.0425</v>
      </c>
      <c r="I1136" s="111">
        <f>'[5]存货（  ）抽查盘点表'!J1177</f>
        <v>16.68</v>
      </c>
      <c r="J1136" s="115">
        <f>'[5]存货（  ）抽查盘点表'!O1177</f>
        <v>16</v>
      </c>
      <c r="K1136" s="111">
        <f t="shared" si="77"/>
        <v>0.10425</v>
      </c>
      <c r="L1136" s="115">
        <f>'[5]存货（  ）抽查盘点表'!Z1177</f>
        <v>1.668</v>
      </c>
      <c r="M1136" s="116">
        <f t="shared" si="78"/>
        <v>-15.012</v>
      </c>
      <c r="N1136" s="117">
        <f t="shared" si="79"/>
        <v>-0.9</v>
      </c>
      <c r="O1136" s="118"/>
    </row>
    <row r="1137" s="105" customFormat="1" ht="16.5" customHeight="1" spans="1:15">
      <c r="A1137" s="108">
        <f>'[5]存货（  ）抽查盘点表'!A1178</f>
        <v>1173</v>
      </c>
      <c r="B1137" s="109" t="str">
        <f>'[5]存货（  ）抽查盘点表'!B1178</f>
        <v>1760011702</v>
      </c>
      <c r="C1137" s="108" t="str">
        <f>'[5]存货（  ）抽查盘点表'!D1178</f>
        <v>PP-R管</v>
      </c>
      <c r="D1137" s="110" t="str">
        <f>'[5]存货（  ）抽查盘点表'!E1178</f>
        <v>国标40mm，热水</v>
      </c>
      <c r="E1137" s="108"/>
      <c r="F1137" s="108" t="str">
        <f>'[5]存货（  ）抽查盘点表'!G1178</f>
        <v>米</v>
      </c>
      <c r="G1137" s="111">
        <f>'[5]存货（  ）抽查盘点表'!I1178</f>
        <v>8</v>
      </c>
      <c r="H1137" s="111">
        <f t="shared" si="76"/>
        <v>14.1025</v>
      </c>
      <c r="I1137" s="111">
        <f>'[5]存货（  ）抽查盘点表'!J1178</f>
        <v>112.82</v>
      </c>
      <c r="J1137" s="115">
        <f>'[5]存货（  ）抽查盘点表'!O1178</f>
        <v>8</v>
      </c>
      <c r="K1137" s="111">
        <f t="shared" si="77"/>
        <v>1.41025</v>
      </c>
      <c r="L1137" s="115">
        <f>'[5]存货（  ）抽查盘点表'!Z1178</f>
        <v>11.282</v>
      </c>
      <c r="M1137" s="116">
        <f t="shared" si="78"/>
        <v>-101.538</v>
      </c>
      <c r="N1137" s="117">
        <f t="shared" si="79"/>
        <v>-0.9</v>
      </c>
      <c r="O1137" s="118"/>
    </row>
    <row r="1138" s="105" customFormat="1" ht="16.5" customHeight="1" spans="1:15">
      <c r="A1138" s="108">
        <f>'[5]存货（  ）抽查盘点表'!A1179</f>
        <v>1174</v>
      </c>
      <c r="B1138" s="109" t="str">
        <f>'[5]存货（  ）抽查盘点表'!B1179</f>
        <v>1760011705</v>
      </c>
      <c r="C1138" s="108" t="str">
        <f>'[5]存货（  ）抽查盘点表'!D1179</f>
        <v>PP-R冷水活接</v>
      </c>
      <c r="D1138" s="110" t="str">
        <f>'[5]存货（  ）抽查盘点表'!E1179</f>
        <v>国标32mm</v>
      </c>
      <c r="E1138" s="108"/>
      <c r="F1138" s="108" t="str">
        <f>'[5]存货（  ）抽查盘点表'!G1179</f>
        <v>件</v>
      </c>
      <c r="G1138" s="111">
        <f>'[5]存货（  ）抽查盘点表'!I1179</f>
        <v>22</v>
      </c>
      <c r="H1138" s="111">
        <f t="shared" si="76"/>
        <v>3</v>
      </c>
      <c r="I1138" s="111">
        <f>'[5]存货（  ）抽查盘点表'!J1179</f>
        <v>66</v>
      </c>
      <c r="J1138" s="115">
        <f>'[5]存货（  ）抽查盘点表'!O1179</f>
        <v>22</v>
      </c>
      <c r="K1138" s="111">
        <f t="shared" si="77"/>
        <v>0.3</v>
      </c>
      <c r="L1138" s="115">
        <f>'[5]存货（  ）抽查盘点表'!Z1179</f>
        <v>6.6</v>
      </c>
      <c r="M1138" s="116">
        <f t="shared" si="78"/>
        <v>-59.4</v>
      </c>
      <c r="N1138" s="117">
        <f t="shared" si="79"/>
        <v>-0.9</v>
      </c>
      <c r="O1138" s="118"/>
    </row>
    <row r="1139" s="105" customFormat="1" ht="16.5" customHeight="1" spans="1:15">
      <c r="A1139" s="108">
        <f>'[5]存货（  ）抽查盘点表'!A1180</f>
        <v>1175</v>
      </c>
      <c r="B1139" s="109" t="str">
        <f>'[5]存货（  ）抽查盘点表'!B1180</f>
        <v>1760011709</v>
      </c>
      <c r="C1139" s="108" t="str">
        <f>'[5]存货（  ）抽查盘点表'!D1180</f>
        <v>PP-R内丝直接</v>
      </c>
      <c r="D1139" s="110" t="str">
        <f>'[5]存货（  ）抽查盘点表'!E1180</f>
        <v>国标25*3/4</v>
      </c>
      <c r="E1139" s="108"/>
      <c r="F1139" s="108" t="str">
        <f>'[5]存货（  ）抽查盘点表'!G1180</f>
        <v>件</v>
      </c>
      <c r="G1139" s="111">
        <f>'[5]存货（  ）抽查盘点表'!I1180</f>
        <v>1</v>
      </c>
      <c r="H1139" s="111">
        <f t="shared" si="76"/>
        <v>5</v>
      </c>
      <c r="I1139" s="111">
        <f>'[5]存货（  ）抽查盘点表'!J1180</f>
        <v>5</v>
      </c>
      <c r="J1139" s="115">
        <f>'[5]存货（  ）抽查盘点表'!O1180</f>
        <v>1</v>
      </c>
      <c r="K1139" s="111">
        <f t="shared" si="77"/>
        <v>0.5</v>
      </c>
      <c r="L1139" s="115">
        <f>'[5]存货（  ）抽查盘点表'!Z1180</f>
        <v>0.5</v>
      </c>
      <c r="M1139" s="116">
        <f t="shared" si="78"/>
        <v>-4.5</v>
      </c>
      <c r="N1139" s="117">
        <f t="shared" si="79"/>
        <v>-0.9</v>
      </c>
      <c r="O1139" s="118"/>
    </row>
    <row r="1140" s="105" customFormat="1" ht="16.5" customHeight="1" spans="1:15">
      <c r="A1140" s="108">
        <f>'[5]存货（  ）抽查盘点表'!A1181</f>
        <v>1176</v>
      </c>
      <c r="B1140" s="109" t="str">
        <f>'[5]存货（  ）抽查盘点表'!B1181</f>
        <v>1760020001</v>
      </c>
      <c r="C1140" s="108" t="str">
        <f>'[5]存货（  ）抽查盘点表'!D1181</f>
        <v>雨水管</v>
      </c>
      <c r="D1140" s="110" t="str">
        <f>'[5]存货（  ）抽查盘点表'!E1181</f>
        <v>PVC</v>
      </c>
      <c r="E1140" s="108"/>
      <c r="F1140" s="108" t="str">
        <f>'[5]存货（  ）抽查盘点表'!G1181</f>
        <v>米</v>
      </c>
      <c r="G1140" s="111">
        <f>'[5]存货（  ）抽查盘点表'!I1181</f>
        <v>24</v>
      </c>
      <c r="H1140" s="111">
        <f t="shared" si="76"/>
        <v>8.15083333333333</v>
      </c>
      <c r="I1140" s="111">
        <f>'[5]存货（  ）抽查盘点表'!J1181</f>
        <v>195.62</v>
      </c>
      <c r="J1140" s="115">
        <f>'[5]存货（  ）抽查盘点表'!O1181</f>
        <v>24</v>
      </c>
      <c r="K1140" s="111">
        <f t="shared" si="77"/>
        <v>0.8150833</v>
      </c>
      <c r="L1140" s="115">
        <f>'[5]存货（  ）抽查盘点表'!Z1181</f>
        <v>19.5619992</v>
      </c>
      <c r="M1140" s="116">
        <f t="shared" si="78"/>
        <v>-176.0580008</v>
      </c>
      <c r="N1140" s="117">
        <f t="shared" si="79"/>
        <v>-0.900000004089561</v>
      </c>
      <c r="O1140" s="118"/>
    </row>
    <row r="1141" s="105" customFormat="1" ht="16.5" customHeight="1" spans="1:15">
      <c r="A1141" s="108">
        <f>'[5]存货（  ）抽查盘点表'!A1182</f>
        <v>1177</v>
      </c>
      <c r="B1141" s="109" t="str">
        <f>'[5]存货（  ）抽查盘点表'!B1182</f>
        <v>1760020002</v>
      </c>
      <c r="C1141" s="108" t="str">
        <f>'[5]存货（  ）抽查盘点表'!D1182</f>
        <v>雨水斗</v>
      </c>
      <c r="D1141" s="110" t="str">
        <f>'[5]存货（  ）抽查盘点表'!E1182</f>
        <v>PVC</v>
      </c>
      <c r="E1141" s="108"/>
      <c r="F1141" s="108" t="str">
        <f>'[5]存货（  ）抽查盘点表'!G1182</f>
        <v>个</v>
      </c>
      <c r="G1141" s="111">
        <f>'[5]存货（  ）抽查盘点表'!I1182</f>
        <v>25</v>
      </c>
      <c r="H1141" s="111">
        <f t="shared" si="76"/>
        <v>16.2764</v>
      </c>
      <c r="I1141" s="111">
        <f>'[5]存货（  ）抽查盘点表'!J1182</f>
        <v>406.91</v>
      </c>
      <c r="J1141" s="115">
        <f>'[5]存货（  ）抽查盘点表'!O1182</f>
        <v>25</v>
      </c>
      <c r="K1141" s="111">
        <f t="shared" si="77"/>
        <v>1.62764</v>
      </c>
      <c r="L1141" s="115">
        <f>'[5]存货（  ）抽查盘点表'!Z1182</f>
        <v>40.691</v>
      </c>
      <c r="M1141" s="116">
        <f t="shared" si="78"/>
        <v>-366.219</v>
      </c>
      <c r="N1141" s="117">
        <f t="shared" si="79"/>
        <v>-0.9</v>
      </c>
      <c r="O1141" s="118"/>
    </row>
    <row r="1142" s="105" customFormat="1" ht="16.5" customHeight="1" spans="1:15">
      <c r="A1142" s="108">
        <f>'[5]存货（  ）抽查盘点表'!A1183</f>
        <v>1178</v>
      </c>
      <c r="B1142" s="109" t="str">
        <f>'[5]存货（  ）抽查盘点表'!B1183</f>
        <v>1760020003</v>
      </c>
      <c r="C1142" s="108" t="str">
        <f>'[5]存货（  ）抽查盘点表'!D1183</f>
        <v>雨水管接口器</v>
      </c>
      <c r="D1142" s="110" t="str">
        <f>'[5]存货（  ）抽查盘点表'!E1183</f>
        <v>PVC</v>
      </c>
      <c r="E1142" s="108"/>
      <c r="F1142" s="108" t="str">
        <f>'[5]存货（  ）抽查盘点表'!G1183</f>
        <v>个</v>
      </c>
      <c r="G1142" s="111">
        <f>'[5]存货（  ）抽查盘点表'!I1183</f>
        <v>4</v>
      </c>
      <c r="H1142" s="111">
        <f t="shared" si="76"/>
        <v>35.675</v>
      </c>
      <c r="I1142" s="111">
        <f>'[5]存货（  ）抽查盘点表'!J1183</f>
        <v>142.7</v>
      </c>
      <c r="J1142" s="115">
        <f>'[5]存货（  ）抽查盘点表'!O1183</f>
        <v>4</v>
      </c>
      <c r="K1142" s="111">
        <f t="shared" si="77"/>
        <v>3.5675</v>
      </c>
      <c r="L1142" s="115">
        <f>'[5]存货（  ）抽查盘点表'!Z1183</f>
        <v>14.27</v>
      </c>
      <c r="M1142" s="116">
        <f t="shared" si="78"/>
        <v>-128.43</v>
      </c>
      <c r="N1142" s="117">
        <f t="shared" si="79"/>
        <v>-0.9</v>
      </c>
      <c r="O1142" s="118"/>
    </row>
    <row r="1143" s="105" customFormat="1" ht="16.5" customHeight="1" spans="1:15">
      <c r="A1143" s="108">
        <f>'[5]存货（  ）抽查盘点表'!A1184</f>
        <v>1179</v>
      </c>
      <c r="B1143" s="109" t="str">
        <f>'[5]存货（  ）抽查盘点表'!B1184</f>
        <v>1760020004</v>
      </c>
      <c r="C1143" s="108" t="str">
        <f>'[5]存货（  ）抽查盘点表'!D1184</f>
        <v>雨水管转向器</v>
      </c>
      <c r="D1143" s="110" t="str">
        <f>'[5]存货（  ）抽查盘点表'!E1184</f>
        <v>PVC 65°</v>
      </c>
      <c r="E1143" s="108"/>
      <c r="F1143" s="108" t="str">
        <f>'[5]存货（  ）抽查盘点表'!G1184</f>
        <v>个</v>
      </c>
      <c r="G1143" s="111">
        <f>'[5]存货（  ）抽查盘点表'!I1184</f>
        <v>18</v>
      </c>
      <c r="H1143" s="111">
        <f t="shared" si="76"/>
        <v>2</v>
      </c>
      <c r="I1143" s="111">
        <f>'[5]存货（  ）抽查盘点表'!J1184</f>
        <v>36</v>
      </c>
      <c r="J1143" s="115">
        <f>'[5]存货（  ）抽查盘点表'!O1184</f>
        <v>18</v>
      </c>
      <c r="K1143" s="111">
        <f t="shared" si="77"/>
        <v>0.2</v>
      </c>
      <c r="L1143" s="115">
        <f>'[5]存货（  ）抽查盘点表'!Z1184</f>
        <v>3.6</v>
      </c>
      <c r="M1143" s="116">
        <f t="shared" si="78"/>
        <v>-32.4</v>
      </c>
      <c r="N1143" s="117">
        <f t="shared" si="79"/>
        <v>-0.9</v>
      </c>
      <c r="O1143" s="118"/>
    </row>
    <row r="1144" s="105" customFormat="1" ht="16.5" customHeight="1" spans="1:15">
      <c r="A1144" s="108">
        <f>'[5]存货（  ）抽查盘点表'!A1185</f>
        <v>1180</v>
      </c>
      <c r="B1144" s="109" t="str">
        <f>'[5]存货（  ）抽查盘点表'!B1185</f>
        <v>1760020012</v>
      </c>
      <c r="C1144" s="108" t="str">
        <f>'[5]存货（  ）抽查盘点表'!D1185</f>
        <v>檐槽卡接器</v>
      </c>
      <c r="D1144" s="110" t="str">
        <f>'[5]存货（  ）抽查盘点表'!E1185</f>
        <v>PVC</v>
      </c>
      <c r="E1144" s="108"/>
      <c r="F1144" s="108" t="str">
        <f>'[5]存货（  ）抽查盘点表'!G1185</f>
        <v>个</v>
      </c>
      <c r="G1144" s="111">
        <f>'[5]存货（  ）抽查盘点表'!I1185</f>
        <v>28</v>
      </c>
      <c r="H1144" s="111">
        <f t="shared" si="76"/>
        <v>10.4046428571429</v>
      </c>
      <c r="I1144" s="111">
        <f>'[5]存货（  ）抽查盘点表'!J1185</f>
        <v>291.33</v>
      </c>
      <c r="J1144" s="115">
        <f>'[5]存货（  ）抽查盘点表'!O1185</f>
        <v>28</v>
      </c>
      <c r="K1144" s="111">
        <f t="shared" si="77"/>
        <v>1.0404643</v>
      </c>
      <c r="L1144" s="115">
        <f>'[5]存货（  ）抽查盘点表'!Z1185</f>
        <v>29.1330004</v>
      </c>
      <c r="M1144" s="116">
        <f t="shared" si="78"/>
        <v>-262.1969996</v>
      </c>
      <c r="N1144" s="117">
        <f t="shared" si="79"/>
        <v>-0.899999998626987</v>
      </c>
      <c r="O1144" s="118"/>
    </row>
    <row r="1145" s="105" customFormat="1" ht="16.5" customHeight="1" spans="1:15">
      <c r="A1145" s="108">
        <f>'[5]存货（  ）抽查盘点表'!A1186</f>
        <v>1181</v>
      </c>
      <c r="B1145" s="109" t="str">
        <f>'[5]存货（  ）抽查盘点表'!B1186</f>
        <v>1760020013</v>
      </c>
      <c r="C1145" s="108" t="str">
        <f>'[5]存货（  ）抽查盘点表'!D1186</f>
        <v>檐槽吊接器（双孔）</v>
      </c>
      <c r="D1145" s="110" t="str">
        <f>'[5]存货（  ）抽查盘点表'!E1186</f>
        <v>PVC</v>
      </c>
      <c r="E1145" s="108"/>
      <c r="F1145" s="108" t="str">
        <f>'[5]存货（  ）抽查盘点表'!G1186</f>
        <v>个</v>
      </c>
      <c r="G1145" s="111">
        <f>'[5]存货（  ）抽查盘点表'!I1186</f>
        <v>25</v>
      </c>
      <c r="H1145" s="111">
        <f t="shared" si="76"/>
        <v>3.8124</v>
      </c>
      <c r="I1145" s="111">
        <f>'[5]存货（  ）抽查盘点表'!J1186</f>
        <v>95.31</v>
      </c>
      <c r="J1145" s="115">
        <f>'[5]存货（  ）抽查盘点表'!O1186</f>
        <v>25</v>
      </c>
      <c r="K1145" s="111">
        <f t="shared" si="77"/>
        <v>0.38124</v>
      </c>
      <c r="L1145" s="115">
        <f>'[5]存货（  ）抽查盘点表'!Z1186</f>
        <v>9.531</v>
      </c>
      <c r="M1145" s="116">
        <f t="shared" si="78"/>
        <v>-85.779</v>
      </c>
      <c r="N1145" s="117">
        <f t="shared" si="79"/>
        <v>-0.9</v>
      </c>
      <c r="O1145" s="118"/>
    </row>
    <row r="1146" s="105" customFormat="1" ht="16.5" customHeight="1" spans="1:15">
      <c r="A1146" s="108">
        <f>'[5]存货（  ）抽查盘点表'!A1187</f>
        <v>1182</v>
      </c>
      <c r="B1146" s="109" t="str">
        <f>'[5]存货（  ）抽查盘点表'!B1187</f>
        <v>1760040000</v>
      </c>
      <c r="C1146" s="108" t="str">
        <f>'[5]存货（  ）抽查盘点表'!D1187</f>
        <v>PVC排水管</v>
      </c>
      <c r="D1146" s="110" t="str">
        <f>'[5]存货（  ）抽查盘点表'!E1187</f>
        <v>澳标40mm</v>
      </c>
      <c r="E1146" s="108"/>
      <c r="F1146" s="108" t="str">
        <f>'[5]存货（  ）抽查盘点表'!G1187</f>
        <v>米</v>
      </c>
      <c r="G1146" s="111">
        <f>'[5]存货（  ）抽查盘点表'!I1187</f>
        <v>167</v>
      </c>
      <c r="H1146" s="111">
        <f t="shared" si="76"/>
        <v>4.3</v>
      </c>
      <c r="I1146" s="111">
        <f>'[5]存货（  ）抽查盘点表'!J1187</f>
        <v>718.1</v>
      </c>
      <c r="J1146" s="115">
        <f>'[5]存货（  ）抽查盘点表'!O1187</f>
        <v>132</v>
      </c>
      <c r="K1146" s="111">
        <f t="shared" si="77"/>
        <v>0.43</v>
      </c>
      <c r="L1146" s="115">
        <f>'[5]存货（  ）抽查盘点表'!Z1187</f>
        <v>56.76</v>
      </c>
      <c r="M1146" s="116">
        <f t="shared" si="78"/>
        <v>-661.34</v>
      </c>
      <c r="N1146" s="117">
        <f t="shared" si="79"/>
        <v>-0.920958083832335</v>
      </c>
      <c r="O1146" s="118"/>
    </row>
    <row r="1147" s="105" customFormat="1" ht="16.5" customHeight="1" spans="1:15">
      <c r="A1147" s="108">
        <f>'[5]存货（  ）抽查盘点表'!A1188</f>
        <v>1183</v>
      </c>
      <c r="B1147" s="109" t="str">
        <f>'[5]存货（  ）抽查盘点表'!B1188</f>
        <v>1760040004</v>
      </c>
      <c r="C1147" s="108" t="str">
        <f>'[5]存货（  ）抽查盘点表'!D1188</f>
        <v>PVC排水管</v>
      </c>
      <c r="D1147" s="110" t="str">
        <f>'[5]存货（  ）抽查盘点表'!E1188</f>
        <v>澳标65mm</v>
      </c>
      <c r="E1147" s="108"/>
      <c r="F1147" s="108" t="str">
        <f>'[5]存货（  ）抽查盘点表'!G1188</f>
        <v>米</v>
      </c>
      <c r="G1147" s="111">
        <f>'[5]存货（  ）抽查盘点表'!I1188</f>
        <v>181.7</v>
      </c>
      <c r="H1147" s="111">
        <f t="shared" si="76"/>
        <v>9.67000550357733</v>
      </c>
      <c r="I1147" s="111">
        <f>'[5]存货（  ）抽查盘点表'!J1188</f>
        <v>1757.04</v>
      </c>
      <c r="J1147" s="115">
        <f>'[5]存货（  ）抽查盘点表'!O1188</f>
        <v>181.7</v>
      </c>
      <c r="K1147" s="111">
        <f t="shared" si="77"/>
        <v>0.9670006</v>
      </c>
      <c r="L1147" s="115">
        <f>'[5]存货（  ）抽查盘点表'!Z1188</f>
        <v>175.70400902</v>
      </c>
      <c r="M1147" s="116">
        <f t="shared" si="78"/>
        <v>-1581.33599098</v>
      </c>
      <c r="N1147" s="117">
        <f t="shared" si="79"/>
        <v>-0.899999994866366</v>
      </c>
      <c r="O1147" s="118"/>
    </row>
    <row r="1148" s="105" customFormat="1" ht="16.5" customHeight="1" spans="1:15">
      <c r="A1148" s="108">
        <f>'[5]存货（  ）抽查盘点表'!A1189</f>
        <v>1184</v>
      </c>
      <c r="B1148" s="109" t="str">
        <f>'[5]存货（  ）抽查盘点表'!B1189</f>
        <v>1760040006</v>
      </c>
      <c r="C1148" s="108" t="str">
        <f>'[5]存货（  ）抽查盘点表'!D1189</f>
        <v>PVC排水管</v>
      </c>
      <c r="D1148" s="110" t="str">
        <f>'[5]存货（  ）抽查盘点表'!E1189</f>
        <v>澳标100mm</v>
      </c>
      <c r="E1148" s="108"/>
      <c r="F1148" s="108" t="str">
        <f>'[5]存货（  ）抽查盘点表'!G1189</f>
        <v>米</v>
      </c>
      <c r="G1148" s="111">
        <f>'[5]存货（  ）抽查盘点表'!I1189</f>
        <v>188.2</v>
      </c>
      <c r="H1148" s="111">
        <f t="shared" si="76"/>
        <v>16</v>
      </c>
      <c r="I1148" s="111">
        <f>'[5]存货（  ）抽查盘点表'!J1189</f>
        <v>3011.2</v>
      </c>
      <c r="J1148" s="115">
        <f>'[5]存货（  ）抽查盘点表'!O1189</f>
        <v>138</v>
      </c>
      <c r="K1148" s="111">
        <f t="shared" si="77"/>
        <v>1.6</v>
      </c>
      <c r="L1148" s="115">
        <f>'[5]存货（  ）抽查盘点表'!Z1189</f>
        <v>220.8</v>
      </c>
      <c r="M1148" s="116">
        <f t="shared" si="78"/>
        <v>-2790.4</v>
      </c>
      <c r="N1148" s="117">
        <f t="shared" si="79"/>
        <v>-0.926673751328374</v>
      </c>
      <c r="O1148" s="118"/>
    </row>
    <row r="1149" s="105" customFormat="1" ht="16.5" customHeight="1" spans="1:15">
      <c r="A1149" s="108">
        <f>'[5]存货（  ）抽查盘点表'!A1190</f>
        <v>1185</v>
      </c>
      <c r="B1149" s="109" t="str">
        <f>'[5]存货（  ）抽查盘点表'!B1190</f>
        <v>1760040051</v>
      </c>
      <c r="C1149" s="108" t="str">
        <f>'[5]存货（  ）抽查盘点表'!D1190</f>
        <v>PVC排水管</v>
      </c>
      <c r="D1149" s="110" t="str">
        <f>'[5]存货（  ）抽查盘点表'!E1190</f>
        <v>国标50㎜</v>
      </c>
      <c r="E1149" s="108"/>
      <c r="F1149" s="108" t="str">
        <f>'[5]存货（  ）抽查盘点表'!G1190</f>
        <v>米</v>
      </c>
      <c r="G1149" s="111">
        <f>'[5]存货（  ）抽查盘点表'!I1190</f>
        <v>8</v>
      </c>
      <c r="H1149" s="111">
        <f t="shared" si="76"/>
        <v>5.63125</v>
      </c>
      <c r="I1149" s="111">
        <f>'[5]存货（  ）抽查盘点表'!J1190</f>
        <v>45.05</v>
      </c>
      <c r="J1149" s="115">
        <f>'[5]存货（  ）抽查盘点表'!O1190</f>
        <v>8</v>
      </c>
      <c r="K1149" s="111">
        <f t="shared" si="77"/>
        <v>0.563125</v>
      </c>
      <c r="L1149" s="115">
        <f>'[5]存货（  ）抽查盘点表'!Z1190</f>
        <v>4.505</v>
      </c>
      <c r="M1149" s="116">
        <f t="shared" si="78"/>
        <v>-40.545</v>
      </c>
      <c r="N1149" s="117">
        <f t="shared" si="79"/>
        <v>-0.9</v>
      </c>
      <c r="O1149" s="118"/>
    </row>
    <row r="1150" s="105" customFormat="1" ht="16.5" customHeight="1" spans="1:15">
      <c r="A1150" s="108">
        <f>'[5]存货（  ）抽查盘点表'!A1191</f>
        <v>1186</v>
      </c>
      <c r="B1150" s="109" t="str">
        <f>'[5]存货（  ）抽查盘点表'!B1191</f>
        <v>1760040053</v>
      </c>
      <c r="C1150" s="108" t="str">
        <f>'[5]存货（  ）抽查盘点表'!D1191</f>
        <v>PVC排水管</v>
      </c>
      <c r="D1150" s="110" t="str">
        <f>'[5]存货（  ）抽查盘点表'!E1191</f>
        <v>国标160㎜</v>
      </c>
      <c r="E1150" s="108"/>
      <c r="F1150" s="108" t="str">
        <f>'[5]存货（  ）抽查盘点表'!G1191</f>
        <v>米</v>
      </c>
      <c r="G1150" s="111">
        <f>'[5]存货（  ）抽查盘点表'!I1191</f>
        <v>60</v>
      </c>
      <c r="H1150" s="111">
        <f t="shared" si="76"/>
        <v>14.1593333333333</v>
      </c>
      <c r="I1150" s="111">
        <f>'[5]存货（  ）抽查盘点表'!J1191</f>
        <v>849.56</v>
      </c>
      <c r="J1150" s="115">
        <f>'[5]存货（  ）抽查盘点表'!O1191</f>
        <v>60</v>
      </c>
      <c r="K1150" s="111">
        <f t="shared" si="77"/>
        <v>1.4159333</v>
      </c>
      <c r="L1150" s="115">
        <f>'[5]存货（  ）抽查盘点表'!Z1191</f>
        <v>84.955998</v>
      </c>
      <c r="M1150" s="116">
        <f t="shared" si="78"/>
        <v>-764.604002</v>
      </c>
      <c r="N1150" s="117">
        <f t="shared" si="79"/>
        <v>-0.90000000235416</v>
      </c>
      <c r="O1150" s="118"/>
    </row>
    <row r="1151" s="105" customFormat="1" ht="16.5" customHeight="1" spans="1:15">
      <c r="A1151" s="108">
        <f>'[5]存货（  ）抽查盘点表'!A1192</f>
        <v>1187</v>
      </c>
      <c r="B1151" s="109" t="str">
        <f>'[5]存货（  ）抽查盘点表'!B1192</f>
        <v>1760040054</v>
      </c>
      <c r="C1151" s="108" t="str">
        <f>'[5]存货（  ）抽查盘点表'!D1192</f>
        <v>PVC排水管</v>
      </c>
      <c r="D1151" s="110" t="str">
        <f>'[5]存货（  ）抽查盘点表'!E1192</f>
        <v>国标110㎜</v>
      </c>
      <c r="E1151" s="108"/>
      <c r="F1151" s="108" t="str">
        <f>'[5]存货（  ）抽查盘点表'!G1192</f>
        <v>米</v>
      </c>
      <c r="G1151" s="111">
        <f>'[5]存货（  ）抽查盘点表'!I1192</f>
        <v>82.4</v>
      </c>
      <c r="H1151" s="111">
        <f t="shared" si="76"/>
        <v>12.0003640776699</v>
      </c>
      <c r="I1151" s="111">
        <f>'[5]存货（  ）抽查盘点表'!J1192</f>
        <v>988.83</v>
      </c>
      <c r="J1151" s="115">
        <f>'[5]存货（  ）抽查盘点表'!O1192</f>
        <v>82.4</v>
      </c>
      <c r="K1151" s="111">
        <f t="shared" si="77"/>
        <v>1.2000364</v>
      </c>
      <c r="L1151" s="115">
        <f>'[5]存货（  ）抽查盘点表'!Z1192</f>
        <v>98.88299936</v>
      </c>
      <c r="M1151" s="116">
        <f t="shared" si="78"/>
        <v>-889.94700064</v>
      </c>
      <c r="N1151" s="117">
        <f t="shared" si="79"/>
        <v>-0.90000000064723</v>
      </c>
      <c r="O1151" s="118"/>
    </row>
    <row r="1152" s="105" customFormat="1" ht="16.5" customHeight="1" spans="1:15">
      <c r="A1152" s="108">
        <f>'[5]存货（  ）抽查盘点表'!A1193</f>
        <v>1188</v>
      </c>
      <c r="B1152" s="109" t="str">
        <f>'[5]存货（  ）抽查盘点表'!B1193</f>
        <v>1760040100</v>
      </c>
      <c r="C1152" s="108" t="str">
        <f>'[5]存货（  ）抽查盘点表'!D1193</f>
        <v>管卡</v>
      </c>
      <c r="D1152" s="110" t="str">
        <f>'[5]存货（  ）抽查盘点表'!E1193</f>
        <v>澳标1/2"</v>
      </c>
      <c r="E1152" s="108"/>
      <c r="F1152" s="108" t="str">
        <f>'[5]存货（  ）抽查盘点表'!G1193</f>
        <v>个</v>
      </c>
      <c r="G1152" s="111">
        <f>'[5]存货（  ）抽查盘点表'!I1193</f>
        <v>5564</v>
      </c>
      <c r="H1152" s="111">
        <f t="shared" si="76"/>
        <v>0.1</v>
      </c>
      <c r="I1152" s="111">
        <f>'[5]存货（  ）抽查盘点表'!J1193</f>
        <v>556.4</v>
      </c>
      <c r="J1152" s="115">
        <f>'[5]存货（  ）抽查盘点表'!O1193</f>
        <v>5564</v>
      </c>
      <c r="K1152" s="111">
        <f t="shared" si="77"/>
        <v>0.01</v>
      </c>
      <c r="L1152" s="115">
        <f>'[5]存货（  ）抽查盘点表'!Z1193</f>
        <v>55.64</v>
      </c>
      <c r="M1152" s="116">
        <f t="shared" si="78"/>
        <v>-500.76</v>
      </c>
      <c r="N1152" s="117">
        <f t="shared" si="79"/>
        <v>-0.9</v>
      </c>
      <c r="O1152" s="118"/>
    </row>
    <row r="1153" s="105" customFormat="1" ht="16.5" customHeight="1" spans="1:15">
      <c r="A1153" s="108">
        <f>'[5]存货（  ）抽查盘点表'!A1194</f>
        <v>1189</v>
      </c>
      <c r="B1153" s="109" t="str">
        <f>'[5]存货（  ）抽查盘点表'!B1194</f>
        <v>1760040101</v>
      </c>
      <c r="C1153" s="108" t="str">
        <f>'[5]存货（  ）抽查盘点表'!D1194</f>
        <v>管卡</v>
      </c>
      <c r="D1153" s="110" t="str">
        <f>'[5]存货（  ）抽查盘点表'!E1194</f>
        <v>澳标3/4"</v>
      </c>
      <c r="E1153" s="108"/>
      <c r="F1153" s="108" t="str">
        <f>'[5]存货（  ）抽查盘点表'!G1194</f>
        <v>个</v>
      </c>
      <c r="G1153" s="111">
        <f>'[5]存货（  ）抽查盘点表'!I1194</f>
        <v>3025</v>
      </c>
      <c r="H1153" s="111">
        <f t="shared" si="76"/>
        <v>0.19</v>
      </c>
      <c r="I1153" s="111">
        <f>'[5]存货（  ）抽查盘点表'!J1194</f>
        <v>574.75</v>
      </c>
      <c r="J1153" s="115">
        <f>'[5]存货（  ）抽查盘点表'!O1194</f>
        <v>3025</v>
      </c>
      <c r="K1153" s="111">
        <f t="shared" si="77"/>
        <v>0.019</v>
      </c>
      <c r="L1153" s="115">
        <f>'[5]存货（  ）抽查盘点表'!Z1194</f>
        <v>57.475</v>
      </c>
      <c r="M1153" s="116">
        <f t="shared" si="78"/>
        <v>-517.275</v>
      </c>
      <c r="N1153" s="117">
        <f t="shared" si="79"/>
        <v>-0.9</v>
      </c>
      <c r="O1153" s="118"/>
    </row>
    <row r="1154" s="105" customFormat="1" ht="16.5" customHeight="1" spans="1:15">
      <c r="A1154" s="108">
        <f>'[5]存货（  ）抽查盘点表'!A1195</f>
        <v>1190</v>
      </c>
      <c r="B1154" s="109" t="str">
        <f>'[5]存货（  ）抽查盘点表'!B1195</f>
        <v>1760040102</v>
      </c>
      <c r="C1154" s="108" t="str">
        <f>'[5]存货（  ）抽查盘点表'!D1195</f>
        <v>管卡</v>
      </c>
      <c r="D1154" s="110" t="str">
        <f>'[5]存货（  ）抽查盘点表'!E1195</f>
        <v>澳标1-1/2"</v>
      </c>
      <c r="E1154" s="108"/>
      <c r="F1154" s="108" t="str">
        <f>'[5]存货（  ）抽查盘点表'!G1195</f>
        <v>个</v>
      </c>
      <c r="G1154" s="111">
        <f>'[5]存货（  ）抽查盘点表'!I1195</f>
        <v>867</v>
      </c>
      <c r="H1154" s="111">
        <f t="shared" si="76"/>
        <v>0.21</v>
      </c>
      <c r="I1154" s="111">
        <f>'[5]存货（  ）抽查盘点表'!J1195</f>
        <v>182.07</v>
      </c>
      <c r="J1154" s="115">
        <f>'[5]存货（  ）抽查盘点表'!O1195</f>
        <v>867</v>
      </c>
      <c r="K1154" s="111">
        <f t="shared" si="77"/>
        <v>0.021</v>
      </c>
      <c r="L1154" s="115">
        <f>'[5]存货（  ）抽查盘点表'!Z1195</f>
        <v>18.207</v>
      </c>
      <c r="M1154" s="116">
        <f t="shared" si="78"/>
        <v>-163.863</v>
      </c>
      <c r="N1154" s="117">
        <f t="shared" si="79"/>
        <v>-0.9</v>
      </c>
      <c r="O1154" s="118"/>
    </row>
    <row r="1155" s="105" customFormat="1" ht="16.5" customHeight="1" spans="1:15">
      <c r="A1155" s="108">
        <f>'[5]存货（  ）抽查盘点表'!A1196</f>
        <v>1191</v>
      </c>
      <c r="B1155" s="109" t="str">
        <f>'[5]存货（  ）抽查盘点表'!B1196</f>
        <v>1760040103</v>
      </c>
      <c r="C1155" s="108" t="str">
        <f>'[5]存货（  ）抽查盘点表'!D1196</f>
        <v>管卡</v>
      </c>
      <c r="D1155" s="110" t="str">
        <f>'[5]存货（  ）抽查盘点表'!E1196</f>
        <v>澳标2"</v>
      </c>
      <c r="E1155" s="108"/>
      <c r="F1155" s="108" t="str">
        <f>'[5]存货（  ）抽查盘点表'!G1196</f>
        <v>个</v>
      </c>
      <c r="G1155" s="111">
        <f>'[5]存货（  ）抽查盘点表'!I1196</f>
        <v>40</v>
      </c>
      <c r="H1155" s="111">
        <f t="shared" si="76"/>
        <v>0.53</v>
      </c>
      <c r="I1155" s="111">
        <f>'[5]存货（  ）抽查盘点表'!J1196</f>
        <v>21.2</v>
      </c>
      <c r="J1155" s="115">
        <f>'[5]存货（  ）抽查盘点表'!O1196</f>
        <v>40</v>
      </c>
      <c r="K1155" s="111">
        <f t="shared" si="77"/>
        <v>0.053</v>
      </c>
      <c r="L1155" s="115">
        <f>'[5]存货（  ）抽查盘点表'!Z1196</f>
        <v>2.12</v>
      </c>
      <c r="M1155" s="116">
        <f t="shared" si="78"/>
        <v>-19.08</v>
      </c>
      <c r="N1155" s="117">
        <f t="shared" si="79"/>
        <v>-0.9</v>
      </c>
      <c r="O1155" s="118"/>
    </row>
    <row r="1156" s="105" customFormat="1" ht="16.5" customHeight="1" spans="1:15">
      <c r="A1156" s="108">
        <f>'[5]存货（  ）抽查盘点表'!A1197</f>
        <v>1192</v>
      </c>
      <c r="B1156" s="109" t="str">
        <f>'[5]存货（  ）抽查盘点表'!B1197</f>
        <v>1760040104</v>
      </c>
      <c r="C1156" s="108" t="str">
        <f>'[5]存货（  ）抽查盘点表'!D1197</f>
        <v>管卡</v>
      </c>
      <c r="D1156" s="110" t="str">
        <f>'[5]存货（  ）抽查盘点表'!E1197</f>
        <v>澳标2-1/2"</v>
      </c>
      <c r="E1156" s="108"/>
      <c r="F1156" s="108" t="str">
        <f>'[5]存货（  ）抽查盘点表'!G1197</f>
        <v>个</v>
      </c>
      <c r="G1156" s="111">
        <f>'[5]存货（  ）抽查盘点表'!I1197</f>
        <v>453</v>
      </c>
      <c r="H1156" s="111">
        <f t="shared" si="76"/>
        <v>0.83</v>
      </c>
      <c r="I1156" s="111">
        <f>'[5]存货（  ）抽查盘点表'!J1197</f>
        <v>375.99</v>
      </c>
      <c r="J1156" s="115">
        <f>'[5]存货（  ）抽查盘点表'!O1197</f>
        <v>453</v>
      </c>
      <c r="K1156" s="111">
        <f t="shared" si="77"/>
        <v>0.083</v>
      </c>
      <c r="L1156" s="115">
        <f>'[5]存货（  ）抽查盘点表'!Z1197</f>
        <v>37.599</v>
      </c>
      <c r="M1156" s="116">
        <f t="shared" si="78"/>
        <v>-338.391</v>
      </c>
      <c r="N1156" s="117">
        <f t="shared" si="79"/>
        <v>-0.9</v>
      </c>
      <c r="O1156" s="118"/>
    </row>
    <row r="1157" s="105" customFormat="1" ht="16.5" customHeight="1" spans="1:15">
      <c r="A1157" s="108">
        <f>'[5]存货（  ）抽查盘点表'!A1198</f>
        <v>1193</v>
      </c>
      <c r="B1157" s="109" t="str">
        <f>'[5]存货（  ）抽查盘点表'!B1198</f>
        <v>1760040105</v>
      </c>
      <c r="C1157" s="108" t="str">
        <f>'[5]存货（  ）抽查盘点表'!D1198</f>
        <v>管卡</v>
      </c>
      <c r="D1157" s="110" t="str">
        <f>'[5]存货（  ）抽查盘点表'!E1198</f>
        <v>澳标4"</v>
      </c>
      <c r="E1157" s="108"/>
      <c r="F1157" s="108" t="str">
        <f>'[5]存货（  ）抽查盘点表'!G1198</f>
        <v>个</v>
      </c>
      <c r="G1157" s="111">
        <f>'[5]存货（  ）抽查盘点表'!I1198</f>
        <v>224</v>
      </c>
      <c r="H1157" s="111">
        <f t="shared" si="76"/>
        <v>1.34</v>
      </c>
      <c r="I1157" s="111">
        <f>'[5]存货（  ）抽查盘点表'!J1198</f>
        <v>300.16</v>
      </c>
      <c r="J1157" s="115">
        <f>'[5]存货（  ）抽查盘点表'!O1198</f>
        <v>224</v>
      </c>
      <c r="K1157" s="111">
        <f t="shared" si="77"/>
        <v>0.134</v>
      </c>
      <c r="L1157" s="115">
        <f>'[5]存货（  ）抽查盘点表'!Z1198</f>
        <v>30.016</v>
      </c>
      <c r="M1157" s="116">
        <f t="shared" si="78"/>
        <v>-270.144</v>
      </c>
      <c r="N1157" s="117">
        <f t="shared" si="79"/>
        <v>-0.9</v>
      </c>
      <c r="O1157" s="118"/>
    </row>
    <row r="1158" s="105" customFormat="1" ht="16.5" customHeight="1" spans="1:15">
      <c r="A1158" s="108">
        <f>'[5]存货（  ）抽查盘点表'!A1199</f>
        <v>1194</v>
      </c>
      <c r="B1158" s="109" t="str">
        <f>'[5]存货（  ）抽查盘点表'!B1199</f>
        <v>1760040152</v>
      </c>
      <c r="C1158" s="108" t="str">
        <f>'[5]存货（  ）抽查盘点表'!D1199</f>
        <v>马鞍卡</v>
      </c>
      <c r="D1158" s="110" t="str">
        <f>'[5]存货（  ）抽查盘点表'!E1199</f>
        <v>国标32mm</v>
      </c>
      <c r="E1158" s="108"/>
      <c r="F1158" s="108" t="str">
        <f>'[5]存货（  ）抽查盘点表'!G1199</f>
        <v>个</v>
      </c>
      <c r="G1158" s="111">
        <f>'[5]存货（  ）抽查盘点表'!I1199</f>
        <v>230</v>
      </c>
      <c r="H1158" s="111">
        <f t="shared" si="76"/>
        <v>0.302</v>
      </c>
      <c r="I1158" s="111">
        <f>'[5]存货（  ）抽查盘点表'!J1199</f>
        <v>69.46</v>
      </c>
      <c r="J1158" s="115">
        <f>'[5]存货（  ）抽查盘点表'!O1199</f>
        <v>230</v>
      </c>
      <c r="K1158" s="111">
        <f t="shared" si="77"/>
        <v>0.0302</v>
      </c>
      <c r="L1158" s="115">
        <f>'[5]存货（  ）抽查盘点表'!Z1199</f>
        <v>6.946</v>
      </c>
      <c r="M1158" s="116">
        <f t="shared" si="78"/>
        <v>-62.514</v>
      </c>
      <c r="N1158" s="117">
        <f t="shared" si="79"/>
        <v>-0.9</v>
      </c>
      <c r="O1158" s="118"/>
    </row>
    <row r="1159" s="105" customFormat="1" ht="16.5" customHeight="1" spans="1:15">
      <c r="A1159" s="108">
        <f>'[5]存货（  ）抽查盘点表'!A1200</f>
        <v>1195</v>
      </c>
      <c r="B1159" s="109" t="str">
        <f>'[5]存货（  ）抽查盘点表'!B1200</f>
        <v>1760040154</v>
      </c>
      <c r="C1159" s="108" t="str">
        <f>'[5]存货（  ）抽查盘点表'!D1200</f>
        <v>马鞍卡</v>
      </c>
      <c r="D1159" s="110" t="str">
        <f>'[5]存货（  ）抽查盘点表'!E1200</f>
        <v>16mm</v>
      </c>
      <c r="E1159" s="108"/>
      <c r="F1159" s="108" t="str">
        <f>'[5]存货（  ）抽查盘点表'!G1200</f>
        <v>件</v>
      </c>
      <c r="G1159" s="111">
        <f>'[5]存货（  ）抽查盘点表'!I1200</f>
        <v>171</v>
      </c>
      <c r="H1159" s="111">
        <f t="shared" si="76"/>
        <v>0.0982456140350877</v>
      </c>
      <c r="I1159" s="111">
        <f>'[5]存货（  ）抽查盘点表'!J1200</f>
        <v>16.8</v>
      </c>
      <c r="J1159" s="115">
        <f>'[5]存货（  ）抽查盘点表'!O1200</f>
        <v>171</v>
      </c>
      <c r="K1159" s="111">
        <f t="shared" si="77"/>
        <v>0.0098246</v>
      </c>
      <c r="L1159" s="115">
        <f>'[5]存货（  ）抽查盘点表'!Z1200</f>
        <v>1.6800066</v>
      </c>
      <c r="M1159" s="116">
        <f t="shared" si="78"/>
        <v>-15.1199934</v>
      </c>
      <c r="N1159" s="117">
        <f t="shared" si="79"/>
        <v>-0.899999607142857</v>
      </c>
      <c r="O1159" s="118"/>
    </row>
    <row r="1160" s="105" customFormat="1" ht="16.5" customHeight="1" spans="1:15">
      <c r="A1160" s="108">
        <f>'[5]存货（  ）抽查盘点表'!A1201</f>
        <v>1196</v>
      </c>
      <c r="B1160" s="109" t="str">
        <f>'[5]存货（  ）抽查盘点表'!B1201</f>
        <v>1760040200</v>
      </c>
      <c r="C1160" s="108" t="str">
        <f>'[5]存货（  ）抽查盘点表'!D1201</f>
        <v>长型异径管</v>
      </c>
      <c r="D1160" s="110" t="str">
        <f>'[5]存货（  ）抽查盘点表'!E1201</f>
        <v>澳标100mm*65MM</v>
      </c>
      <c r="E1160" s="108"/>
      <c r="F1160" s="108" t="str">
        <f>'[5]存货（  ）抽查盘点表'!G1201</f>
        <v>个</v>
      </c>
      <c r="G1160" s="111">
        <f>'[5]存货（  ）抽查盘点表'!I1201</f>
        <v>474</v>
      </c>
      <c r="H1160" s="111">
        <f t="shared" si="76"/>
        <v>3.72</v>
      </c>
      <c r="I1160" s="111">
        <f>'[5]存货（  ）抽查盘点表'!J1201</f>
        <v>1763.28</v>
      </c>
      <c r="J1160" s="115">
        <f>'[5]存货（  ）抽查盘点表'!O1201</f>
        <v>474</v>
      </c>
      <c r="K1160" s="111">
        <f t="shared" si="77"/>
        <v>0.372</v>
      </c>
      <c r="L1160" s="115">
        <f>'[5]存货（  ）抽查盘点表'!Z1201</f>
        <v>176.328</v>
      </c>
      <c r="M1160" s="116">
        <f t="shared" si="78"/>
        <v>-1586.952</v>
      </c>
      <c r="N1160" s="117">
        <f t="shared" si="79"/>
        <v>-0.9</v>
      </c>
      <c r="O1160" s="118"/>
    </row>
    <row r="1161" s="105" customFormat="1" ht="16.5" customHeight="1" spans="1:15">
      <c r="A1161" s="108">
        <f>'[5]存货（  ）抽查盘点表'!A1202</f>
        <v>1197</v>
      </c>
      <c r="B1161" s="109" t="str">
        <f>'[5]存货（  ）抽查盘点表'!B1202</f>
        <v>1760040201</v>
      </c>
      <c r="C1161" s="108" t="str">
        <f>'[5]存货（  ）抽查盘点表'!D1202</f>
        <v>短型异径管</v>
      </c>
      <c r="D1161" s="110" t="str">
        <f>'[5]存货（  ）抽查盘点表'!E1202</f>
        <v>澳标100mm*65MM</v>
      </c>
      <c r="E1161" s="108"/>
      <c r="F1161" s="108" t="str">
        <f>'[5]存货（  ）抽查盘点表'!G1202</f>
        <v>个</v>
      </c>
      <c r="G1161" s="111">
        <f>'[5]存货（  ）抽查盘点表'!I1202</f>
        <v>155</v>
      </c>
      <c r="H1161" s="111">
        <f t="shared" si="76"/>
        <v>2.56</v>
      </c>
      <c r="I1161" s="111">
        <f>'[5]存货（  ）抽查盘点表'!J1202</f>
        <v>396.8</v>
      </c>
      <c r="J1161" s="115">
        <f>'[5]存货（  ）抽查盘点表'!O1202</f>
        <v>155</v>
      </c>
      <c r="K1161" s="111">
        <f t="shared" si="77"/>
        <v>0.256</v>
      </c>
      <c r="L1161" s="115">
        <f>'[5]存货（  ）抽查盘点表'!Z1202</f>
        <v>39.68</v>
      </c>
      <c r="M1161" s="116">
        <f t="shared" si="78"/>
        <v>-357.12</v>
      </c>
      <c r="N1161" s="117">
        <f t="shared" si="79"/>
        <v>-0.9</v>
      </c>
      <c r="O1161" s="118"/>
    </row>
    <row r="1162" s="105" customFormat="1" ht="16.5" customHeight="1" spans="1:15">
      <c r="A1162" s="108">
        <f>'[5]存货（  ）抽查盘点表'!A1203</f>
        <v>1198</v>
      </c>
      <c r="B1162" s="109" t="str">
        <f>'[5]存货（  ）抽查盘点表'!B1203</f>
        <v>1760040202</v>
      </c>
      <c r="C1162" s="108" t="str">
        <f>'[5]存货（  ）抽查盘点表'!D1203</f>
        <v>短型异径管（插管件）</v>
      </c>
      <c r="D1162" s="110" t="str">
        <f>'[5]存货（  ）抽查盘点表'!E1203</f>
        <v>澳标100mm*50MM</v>
      </c>
      <c r="E1162" s="108"/>
      <c r="F1162" s="108" t="str">
        <f>'[5]存货（  ）抽查盘点表'!G1203</f>
        <v>个</v>
      </c>
      <c r="G1162" s="111">
        <f>'[5]存货（  ）抽查盘点表'!I1203</f>
        <v>675</v>
      </c>
      <c r="H1162" s="111">
        <f t="shared" si="76"/>
        <v>1.7</v>
      </c>
      <c r="I1162" s="111">
        <f>'[5]存货（  ）抽查盘点表'!J1203</f>
        <v>1147.5</v>
      </c>
      <c r="J1162" s="115">
        <f>'[5]存货（  ）抽查盘点表'!O1203</f>
        <v>675</v>
      </c>
      <c r="K1162" s="111">
        <f t="shared" si="77"/>
        <v>0.17</v>
      </c>
      <c r="L1162" s="115">
        <f>'[5]存货（  ）抽查盘点表'!Z1203</f>
        <v>114.75</v>
      </c>
      <c r="M1162" s="116">
        <f t="shared" si="78"/>
        <v>-1032.75</v>
      </c>
      <c r="N1162" s="117">
        <f t="shared" si="79"/>
        <v>-0.9</v>
      </c>
      <c r="O1162" s="118"/>
    </row>
    <row r="1163" s="105" customFormat="1" ht="16.5" customHeight="1" spans="1:15">
      <c r="A1163" s="108">
        <f>'[5]存货（  ）抽查盘点表'!A1204</f>
        <v>1199</v>
      </c>
      <c r="B1163" s="109" t="str">
        <f>'[5]存货（  ）抽查盘点表'!B1204</f>
        <v>1760040203</v>
      </c>
      <c r="C1163" s="108" t="str">
        <f>'[5]存货（  ）抽查盘点表'!D1204</f>
        <v>短型异径管（插管内）</v>
      </c>
      <c r="D1163" s="110" t="str">
        <f>'[5]存货（  ）抽查盘点表'!E1204</f>
        <v>澳标65mm*50MM</v>
      </c>
      <c r="E1163" s="108"/>
      <c r="F1163" s="108" t="str">
        <f>'[5]存货（  ）抽查盘点表'!G1204</f>
        <v>个</v>
      </c>
      <c r="G1163" s="111">
        <f>'[5]存货（  ）抽查盘点表'!I1204</f>
        <v>612</v>
      </c>
      <c r="H1163" s="111">
        <f t="shared" si="76"/>
        <v>0.97</v>
      </c>
      <c r="I1163" s="111">
        <f>'[5]存货（  ）抽查盘点表'!J1204</f>
        <v>593.64</v>
      </c>
      <c r="J1163" s="115">
        <f>'[5]存货（  ）抽查盘点表'!O1204</f>
        <v>612</v>
      </c>
      <c r="K1163" s="111">
        <f t="shared" si="77"/>
        <v>0.097</v>
      </c>
      <c r="L1163" s="115">
        <f>'[5]存货（  ）抽查盘点表'!Z1204</f>
        <v>59.364</v>
      </c>
      <c r="M1163" s="116">
        <f t="shared" si="78"/>
        <v>-534.276</v>
      </c>
      <c r="N1163" s="117">
        <f t="shared" si="79"/>
        <v>-0.9</v>
      </c>
      <c r="O1163" s="118"/>
    </row>
    <row r="1164" s="105" customFormat="1" ht="16.5" customHeight="1" spans="1:15">
      <c r="A1164" s="108">
        <f>'[5]存货（  ）抽查盘点表'!A1205</f>
        <v>1200</v>
      </c>
      <c r="B1164" s="109" t="str">
        <f>'[5]存货（  ）抽查盘点表'!B1205</f>
        <v>1760040251</v>
      </c>
      <c r="C1164" s="108" t="str">
        <f>'[5]存货（  ）抽查盘点表'!D1205</f>
        <v>PVC短变径</v>
      </c>
      <c r="D1164" s="110" t="str">
        <f>'[5]存货（  ）抽查盘点表'!E1205</f>
        <v>国标75㎜*50㎜</v>
      </c>
      <c r="E1164" s="108"/>
      <c r="F1164" s="108" t="str">
        <f>'[5]存货（  ）抽查盘点表'!G1205</f>
        <v>个</v>
      </c>
      <c r="G1164" s="111">
        <f>'[5]存货（  ）抽查盘点表'!I1205</f>
        <v>39</v>
      </c>
      <c r="H1164" s="111">
        <f t="shared" si="76"/>
        <v>1.03641025641026</v>
      </c>
      <c r="I1164" s="111">
        <f>'[5]存货（  ）抽查盘点表'!J1205</f>
        <v>40.42</v>
      </c>
      <c r="J1164" s="115">
        <f>'[5]存货（  ）抽查盘点表'!O1205</f>
        <v>39</v>
      </c>
      <c r="K1164" s="111">
        <f t="shared" si="77"/>
        <v>0.103641</v>
      </c>
      <c r="L1164" s="115">
        <f>'[5]存货（  ）抽查盘点表'!Z1205</f>
        <v>4.041999</v>
      </c>
      <c r="M1164" s="116">
        <f t="shared" si="78"/>
        <v>-36.378001</v>
      </c>
      <c r="N1164" s="117">
        <f t="shared" si="79"/>
        <v>-0.900000024740228</v>
      </c>
      <c r="O1164" s="118"/>
    </row>
    <row r="1165" s="105" customFormat="1" ht="16.5" customHeight="1" spans="1:15">
      <c r="A1165" s="108">
        <f>'[5]存货（  ）抽查盘点表'!A1206</f>
        <v>1201</v>
      </c>
      <c r="B1165" s="109" t="str">
        <f>'[5]存货（  ）抽查盘点表'!B1206</f>
        <v>1760040252</v>
      </c>
      <c r="C1165" s="108" t="str">
        <f>'[5]存货（  ）抽查盘点表'!D1206</f>
        <v>PVC长变径</v>
      </c>
      <c r="D1165" s="110" t="str">
        <f>'[5]存货（  ）抽查盘点表'!E1206</f>
        <v>国标110㎜*50㎜</v>
      </c>
      <c r="E1165" s="108"/>
      <c r="F1165" s="108" t="str">
        <f>'[5]存货（  ）抽查盘点表'!G1206</f>
        <v>个</v>
      </c>
      <c r="G1165" s="111">
        <f>'[5]存货（  ）抽查盘点表'!I1206</f>
        <v>2</v>
      </c>
      <c r="H1165" s="111">
        <f t="shared" si="76"/>
        <v>6.725</v>
      </c>
      <c r="I1165" s="111">
        <f>'[5]存货（  ）抽查盘点表'!J1206</f>
        <v>13.45</v>
      </c>
      <c r="J1165" s="115">
        <f>'[5]存货（  ）抽查盘点表'!O1206</f>
        <v>2</v>
      </c>
      <c r="K1165" s="111">
        <f t="shared" si="77"/>
        <v>0.6725</v>
      </c>
      <c r="L1165" s="115">
        <f>'[5]存货（  ）抽查盘点表'!Z1206</f>
        <v>1.345</v>
      </c>
      <c r="M1165" s="116">
        <f t="shared" si="78"/>
        <v>-12.105</v>
      </c>
      <c r="N1165" s="117">
        <f t="shared" si="79"/>
        <v>-0.9</v>
      </c>
      <c r="O1165" s="118"/>
    </row>
    <row r="1166" s="105" customFormat="1" ht="16.5" customHeight="1" spans="1:15">
      <c r="A1166" s="108">
        <f>'[5]存货（  ）抽查盘点表'!A1207</f>
        <v>1202</v>
      </c>
      <c r="B1166" s="109" t="str">
        <f>'[5]存货（  ）抽查盘点表'!B1207</f>
        <v>1760040253</v>
      </c>
      <c r="C1166" s="108" t="str">
        <f>'[5]存货（  ）抽查盘点表'!D1207</f>
        <v>PVC长变径</v>
      </c>
      <c r="D1166" s="110" t="str">
        <f>'[5]存货（  ）抽查盘点表'!E1207</f>
        <v>国标75㎜*50㎜</v>
      </c>
      <c r="E1166" s="108"/>
      <c r="F1166" s="108" t="str">
        <f>'[5]存货（  ）抽查盘点表'!G1207</f>
        <v>个</v>
      </c>
      <c r="G1166" s="111">
        <f>'[5]存货（  ）抽查盘点表'!I1207</f>
        <v>6</v>
      </c>
      <c r="H1166" s="111">
        <f t="shared" si="76"/>
        <v>2.3</v>
      </c>
      <c r="I1166" s="111">
        <f>'[5]存货（  ）抽查盘点表'!J1207</f>
        <v>13.8</v>
      </c>
      <c r="J1166" s="115">
        <f>'[5]存货（  ）抽查盘点表'!O1207</f>
        <v>6</v>
      </c>
      <c r="K1166" s="111">
        <f t="shared" si="77"/>
        <v>0.23</v>
      </c>
      <c r="L1166" s="115">
        <f>'[5]存货（  ）抽查盘点表'!Z1207</f>
        <v>1.38</v>
      </c>
      <c r="M1166" s="116">
        <f t="shared" si="78"/>
        <v>-12.42</v>
      </c>
      <c r="N1166" s="117">
        <f t="shared" si="79"/>
        <v>-0.9</v>
      </c>
      <c r="O1166" s="118"/>
    </row>
    <row r="1167" s="105" customFormat="1" ht="16.5" customHeight="1" spans="1:15">
      <c r="A1167" s="108">
        <f>'[5]存货（  ）抽查盘点表'!A1208</f>
        <v>1203</v>
      </c>
      <c r="B1167" s="109" t="str">
        <f>'[5]存货（  ）抽查盘点表'!B1208</f>
        <v>1760040300</v>
      </c>
      <c r="C1167" s="108" t="str">
        <f>'[5]存货（  ）抽查盘点表'!D1208</f>
        <v>S弯</v>
      </c>
      <c r="D1167" s="110" t="str">
        <f>'[5]存货（  ）抽查盘点表'!E1208</f>
        <v>澳标50MM</v>
      </c>
      <c r="E1167" s="108"/>
      <c r="F1167" s="108" t="str">
        <f>'[5]存货（  ）抽查盘点表'!G1208</f>
        <v>个</v>
      </c>
      <c r="G1167" s="111">
        <f>'[5]存货（  ）抽查盘点表'!I1208</f>
        <v>109</v>
      </c>
      <c r="H1167" s="111">
        <f t="shared" si="76"/>
        <v>8.13</v>
      </c>
      <c r="I1167" s="111">
        <f>'[5]存货（  ）抽查盘点表'!J1208</f>
        <v>886.17</v>
      </c>
      <c r="J1167" s="115">
        <f>'[5]存货（  ）抽查盘点表'!O1208</f>
        <v>109</v>
      </c>
      <c r="K1167" s="111">
        <f t="shared" si="77"/>
        <v>0.813</v>
      </c>
      <c r="L1167" s="115">
        <f>'[5]存货（  ）抽查盘点表'!Z1208</f>
        <v>88.617</v>
      </c>
      <c r="M1167" s="116">
        <f t="shared" si="78"/>
        <v>-797.553</v>
      </c>
      <c r="N1167" s="117">
        <f t="shared" si="79"/>
        <v>-0.9</v>
      </c>
      <c r="O1167" s="118"/>
    </row>
    <row r="1168" s="105" customFormat="1" ht="16.5" customHeight="1" spans="1:15">
      <c r="A1168" s="108">
        <f>'[5]存货（  ）抽查盘点表'!A1209</f>
        <v>1204</v>
      </c>
      <c r="B1168" s="109" t="str">
        <f>'[5]存货（  ）抽查盘点表'!B1209</f>
        <v>1760040301</v>
      </c>
      <c r="C1168" s="108" t="str">
        <f>'[5]存货（  ）抽查盘点表'!D1209</f>
        <v>S弯</v>
      </c>
      <c r="D1168" s="110" t="str">
        <f>'[5]存货（  ）抽查盘点表'!E1209</f>
        <v>澳标40MM</v>
      </c>
      <c r="E1168" s="108"/>
      <c r="F1168" s="108" t="str">
        <f>'[5]存货（  ）抽查盘点表'!G1209</f>
        <v>个</v>
      </c>
      <c r="G1168" s="111">
        <f>'[5]存货（  ）抽查盘点表'!I1209</f>
        <v>270</v>
      </c>
      <c r="H1168" s="111">
        <f t="shared" si="76"/>
        <v>5.78518518518518</v>
      </c>
      <c r="I1168" s="111">
        <f>'[5]存货（  ）抽查盘点表'!J1209</f>
        <v>1562</v>
      </c>
      <c r="J1168" s="115">
        <f>'[5]存货（  ）抽查盘点表'!O1209</f>
        <v>270</v>
      </c>
      <c r="K1168" s="111">
        <f t="shared" si="77"/>
        <v>0.5785185</v>
      </c>
      <c r="L1168" s="115">
        <f>'[5]存货（  ）抽查盘点表'!Z1209</f>
        <v>156.199995</v>
      </c>
      <c r="M1168" s="116">
        <f t="shared" si="78"/>
        <v>-1405.800005</v>
      </c>
      <c r="N1168" s="117">
        <f t="shared" si="79"/>
        <v>-0.900000003201024</v>
      </c>
      <c r="O1168" s="118"/>
    </row>
    <row r="1169" s="105" customFormat="1" ht="16.5" customHeight="1" spans="1:15">
      <c r="A1169" s="108">
        <f>'[5]存货（  ）抽查盘点表'!A1210</f>
        <v>1205</v>
      </c>
      <c r="B1169" s="109" t="str">
        <f>'[5]存货（  ）抽查盘点表'!B1210</f>
        <v>1760040302</v>
      </c>
      <c r="C1169" s="108" t="str">
        <f>'[5]存货（  ）抽查盘点表'!D1210</f>
        <v>S弯</v>
      </c>
      <c r="D1169" s="110" t="str">
        <f>'[5]存货（  ）抽查盘点表'!E1210</f>
        <v>40mm</v>
      </c>
      <c r="E1169" s="108"/>
      <c r="F1169" s="108" t="str">
        <f>'[5]存货（  ）抽查盘点表'!G1210</f>
        <v>件</v>
      </c>
      <c r="G1169" s="111">
        <f>'[5]存货（  ）抽查盘点表'!I1210</f>
        <v>2</v>
      </c>
      <c r="H1169" s="111">
        <f t="shared" si="76"/>
        <v>340.17</v>
      </c>
      <c r="I1169" s="111">
        <f>'[5]存货（  ）抽查盘点表'!J1210</f>
        <v>680.34</v>
      </c>
      <c r="J1169" s="115">
        <f>'[5]存货（  ）抽查盘点表'!O1210</f>
        <v>2</v>
      </c>
      <c r="K1169" s="111">
        <f t="shared" si="77"/>
        <v>34.017</v>
      </c>
      <c r="L1169" s="115">
        <f>'[5]存货（  ）抽查盘点表'!Z1210</f>
        <v>68.034</v>
      </c>
      <c r="M1169" s="116">
        <f t="shared" si="78"/>
        <v>-612.306</v>
      </c>
      <c r="N1169" s="117">
        <f t="shared" si="79"/>
        <v>-0.9</v>
      </c>
      <c r="O1169" s="118"/>
    </row>
    <row r="1170" s="105" customFormat="1" ht="16.5" customHeight="1" spans="1:15">
      <c r="A1170" s="108">
        <f>'[5]存货（  ）抽查盘点表'!A1211</f>
        <v>1206</v>
      </c>
      <c r="B1170" s="109" t="str">
        <f>'[5]存货（  ）抽查盘点表'!B1211</f>
        <v>1760040400</v>
      </c>
      <c r="C1170" s="108" t="str">
        <f>'[5]存货（  ）抽查盘点表'!D1211</f>
        <v>变径U存水弯</v>
      </c>
      <c r="D1170" s="110" t="str">
        <f>'[5]存货（  ）抽查盘点表'!E1211</f>
        <v>澳标100*65MM</v>
      </c>
      <c r="E1170" s="108"/>
      <c r="F1170" s="108" t="str">
        <f>'[5]存货（  ）抽查盘点表'!G1211</f>
        <v>个</v>
      </c>
      <c r="G1170" s="111">
        <f>'[5]存货（  ）抽查盘点表'!I1211</f>
        <v>222</v>
      </c>
      <c r="H1170" s="111">
        <f t="shared" si="76"/>
        <v>7.03</v>
      </c>
      <c r="I1170" s="111">
        <f>'[5]存货（  ）抽查盘点表'!J1211</f>
        <v>1560.66</v>
      </c>
      <c r="J1170" s="115">
        <f>'[5]存货（  ）抽查盘点表'!O1211</f>
        <v>78</v>
      </c>
      <c r="K1170" s="111">
        <f t="shared" si="77"/>
        <v>0.703</v>
      </c>
      <c r="L1170" s="115">
        <f>'[5]存货（  ）抽查盘点表'!Z1211</f>
        <v>54.834</v>
      </c>
      <c r="M1170" s="116">
        <f t="shared" si="78"/>
        <v>-1505.826</v>
      </c>
      <c r="N1170" s="117">
        <f t="shared" si="79"/>
        <v>-0.964864864864865</v>
      </c>
      <c r="O1170" s="118"/>
    </row>
    <row r="1171" s="105" customFormat="1" ht="16.5" customHeight="1" spans="1:15">
      <c r="A1171" s="108">
        <f>'[5]存货（  ）抽查盘点表'!A1212</f>
        <v>1207</v>
      </c>
      <c r="B1171" s="109" t="str">
        <f>'[5]存货（  ）抽查盘点表'!B1212</f>
        <v>1760040500</v>
      </c>
      <c r="C1171" s="108" t="str">
        <f>'[5]存货（  ）抽查盘点表'!D1212</f>
        <v>PVC斜三通</v>
      </c>
      <c r="D1171" s="110" t="str">
        <f>'[5]存货（  ）抽查盘点表'!E1212</f>
        <v>澳标100*45°</v>
      </c>
      <c r="E1171" s="108"/>
      <c r="F1171" s="108" t="str">
        <f>'[5]存货（  ）抽查盘点表'!G1212</f>
        <v>个</v>
      </c>
      <c r="G1171" s="111">
        <f>'[5]存货（  ）抽查盘点表'!I1212</f>
        <v>19</v>
      </c>
      <c r="H1171" s="111">
        <f t="shared" si="76"/>
        <v>9.91</v>
      </c>
      <c r="I1171" s="111">
        <f>'[5]存货（  ）抽查盘点表'!J1212</f>
        <v>188.29</v>
      </c>
      <c r="J1171" s="115">
        <f>'[5]存货（  ）抽查盘点表'!O1212</f>
        <v>19</v>
      </c>
      <c r="K1171" s="111">
        <f t="shared" si="77"/>
        <v>0.991</v>
      </c>
      <c r="L1171" s="115">
        <f>'[5]存货（  ）抽查盘点表'!Z1212</f>
        <v>18.829</v>
      </c>
      <c r="M1171" s="116">
        <f t="shared" si="78"/>
        <v>-169.461</v>
      </c>
      <c r="N1171" s="117">
        <f t="shared" si="79"/>
        <v>-0.9</v>
      </c>
      <c r="O1171" s="118"/>
    </row>
    <row r="1172" s="105" customFormat="1" ht="16.5" customHeight="1" spans="1:15">
      <c r="A1172" s="108">
        <f>'[5]存货（  ）抽查盘点表'!A1213</f>
        <v>1208</v>
      </c>
      <c r="B1172" s="109" t="str">
        <f>'[5]存货（  ）抽查盘点表'!B1213</f>
        <v>1760040550</v>
      </c>
      <c r="C1172" s="108" t="str">
        <f>'[5]存货（  ）抽查盘点表'!D1213</f>
        <v>PVC正三通</v>
      </c>
      <c r="D1172" s="110" t="str">
        <f>'[5]存货（  ）抽查盘点表'!E1213</f>
        <v>国标20mm</v>
      </c>
      <c r="E1172" s="108"/>
      <c r="F1172" s="108" t="str">
        <f>'[5]存货（  ）抽查盘点表'!G1213</f>
        <v>个</v>
      </c>
      <c r="G1172" s="111">
        <f>'[5]存货（  ）抽查盘点表'!I1213</f>
        <v>7</v>
      </c>
      <c r="H1172" s="111">
        <f t="shared" si="76"/>
        <v>0.8</v>
      </c>
      <c r="I1172" s="111">
        <f>'[5]存货（  ）抽查盘点表'!J1213</f>
        <v>5.6</v>
      </c>
      <c r="J1172" s="115">
        <f>'[5]存货（  ）抽查盘点表'!O1213</f>
        <v>7</v>
      </c>
      <c r="K1172" s="111">
        <f t="shared" si="77"/>
        <v>0.08</v>
      </c>
      <c r="L1172" s="115">
        <f>'[5]存货（  ）抽查盘点表'!Z1213</f>
        <v>0.56</v>
      </c>
      <c r="M1172" s="116">
        <f t="shared" si="78"/>
        <v>-5.04</v>
      </c>
      <c r="N1172" s="117">
        <f t="shared" si="79"/>
        <v>-0.9</v>
      </c>
      <c r="O1172" s="118"/>
    </row>
    <row r="1173" s="105" customFormat="1" ht="16.5" customHeight="1" spans="1:15">
      <c r="A1173" s="108">
        <f>'[5]存货（  ）抽查盘点表'!A1214</f>
        <v>1209</v>
      </c>
      <c r="B1173" s="109" t="str">
        <f>'[5]存货（  ）抽查盘点表'!B1214</f>
        <v>1760040552</v>
      </c>
      <c r="C1173" s="108" t="str">
        <f>'[5]存货（  ）抽查盘点表'!D1214</f>
        <v>PVC正三通</v>
      </c>
      <c r="D1173" s="110" t="str">
        <f>'[5]存货（  ）抽查盘点表'!E1214</f>
        <v>国标50㎜</v>
      </c>
      <c r="E1173" s="108"/>
      <c r="F1173" s="108" t="str">
        <f>'[5]存货（  ）抽查盘点表'!G1214</f>
        <v>个</v>
      </c>
      <c r="G1173" s="111">
        <f>'[5]存货（  ）抽查盘点表'!I1214</f>
        <v>15</v>
      </c>
      <c r="H1173" s="111">
        <f t="shared" si="76"/>
        <v>1.01866666666667</v>
      </c>
      <c r="I1173" s="111">
        <f>'[5]存货（  ）抽查盘点表'!J1214</f>
        <v>15.28</v>
      </c>
      <c r="J1173" s="115">
        <f>'[5]存货（  ）抽查盘点表'!O1214</f>
        <v>15</v>
      </c>
      <c r="K1173" s="111">
        <f t="shared" si="77"/>
        <v>0.1018667</v>
      </c>
      <c r="L1173" s="115">
        <f>'[5]存货（  ）抽查盘点表'!Z1214</f>
        <v>1.5280005</v>
      </c>
      <c r="M1173" s="116">
        <f t="shared" si="78"/>
        <v>-13.7519995</v>
      </c>
      <c r="N1173" s="117">
        <f t="shared" si="79"/>
        <v>-0.899999967277487</v>
      </c>
      <c r="O1173" s="118"/>
    </row>
    <row r="1174" s="105" customFormat="1" ht="16.5" customHeight="1" spans="1:15">
      <c r="A1174" s="108">
        <f>'[5]存货（  ）抽查盘点表'!A1215</f>
        <v>1210</v>
      </c>
      <c r="B1174" s="109" t="str">
        <f>'[5]存货（  ）抽查盘点表'!B1215</f>
        <v>1760040554</v>
      </c>
      <c r="C1174" s="108" t="str">
        <f>'[5]存货（  ）抽查盘点表'!D1215</f>
        <v>PVC正三通</v>
      </c>
      <c r="D1174" s="110" t="str">
        <f>'[5]存货（  ）抽查盘点表'!E1215</f>
        <v>国标110㎜</v>
      </c>
      <c r="E1174" s="108"/>
      <c r="F1174" s="108" t="str">
        <f>'[5]存货（  ）抽查盘点表'!G1215</f>
        <v>个</v>
      </c>
      <c r="G1174" s="111">
        <f>'[5]存货（  ）抽查盘点表'!I1215</f>
        <v>6</v>
      </c>
      <c r="H1174" s="111">
        <f t="shared" si="76"/>
        <v>8.97666666666667</v>
      </c>
      <c r="I1174" s="111">
        <f>'[5]存货（  ）抽查盘点表'!J1215</f>
        <v>53.86</v>
      </c>
      <c r="J1174" s="115">
        <f>'[5]存货（  ）抽查盘点表'!O1215</f>
        <v>6</v>
      </c>
      <c r="K1174" s="111">
        <f t="shared" si="77"/>
        <v>0.8976667</v>
      </c>
      <c r="L1174" s="115">
        <f>'[5]存货（  ）抽查盘点表'!Z1215</f>
        <v>5.3860002</v>
      </c>
      <c r="M1174" s="116">
        <f t="shared" si="78"/>
        <v>-48.4739998</v>
      </c>
      <c r="N1174" s="117">
        <f t="shared" si="79"/>
        <v>-0.899999996286669</v>
      </c>
      <c r="O1174" s="118"/>
    </row>
    <row r="1175" s="105" customFormat="1" ht="16.5" customHeight="1" spans="1:15">
      <c r="A1175" s="108">
        <f>'[5]存货（  ）抽查盘点表'!A1216</f>
        <v>1211</v>
      </c>
      <c r="B1175" s="109" t="str">
        <f>'[5]存货（  ）抽查盘点表'!B1216</f>
        <v>1760040555</v>
      </c>
      <c r="C1175" s="108" t="str">
        <f>'[5]存货（  ）抽查盘点表'!D1216</f>
        <v>PVC斜三通</v>
      </c>
      <c r="D1175" s="110" t="str">
        <f>'[5]存货（  ）抽查盘点表'!E1216</f>
        <v>国标50㎜</v>
      </c>
      <c r="E1175" s="108"/>
      <c r="F1175" s="108" t="str">
        <f>'[5]存货（  ）抽查盘点表'!G1216</f>
        <v>个</v>
      </c>
      <c r="G1175" s="111">
        <f>'[5]存货（  ）抽查盘点表'!I1216</f>
        <v>25</v>
      </c>
      <c r="H1175" s="111">
        <f t="shared" si="76"/>
        <v>2.4984</v>
      </c>
      <c r="I1175" s="111">
        <f>'[5]存货（  ）抽查盘点表'!J1216</f>
        <v>62.46</v>
      </c>
      <c r="J1175" s="115">
        <f>'[5]存货（  ）抽查盘点表'!O1216</f>
        <v>25</v>
      </c>
      <c r="K1175" s="111">
        <f t="shared" si="77"/>
        <v>0.24984</v>
      </c>
      <c r="L1175" s="115">
        <f>'[5]存货（  ）抽查盘点表'!Z1216</f>
        <v>6.246</v>
      </c>
      <c r="M1175" s="116">
        <f t="shared" si="78"/>
        <v>-56.214</v>
      </c>
      <c r="N1175" s="117">
        <f t="shared" si="79"/>
        <v>-0.9</v>
      </c>
      <c r="O1175" s="118"/>
    </row>
    <row r="1176" s="105" customFormat="1" ht="16.5" customHeight="1" spans="1:15">
      <c r="A1176" s="108">
        <f>'[5]存货（  ）抽查盘点表'!A1217</f>
        <v>1212</v>
      </c>
      <c r="B1176" s="109" t="str">
        <f>'[5]存货（  ）抽查盘点表'!B1217</f>
        <v>1760040556</v>
      </c>
      <c r="C1176" s="108" t="str">
        <f>'[5]存货（  ）抽查盘点表'!D1217</f>
        <v>PVC斜三通</v>
      </c>
      <c r="D1176" s="110" t="str">
        <f>'[5]存货（  ）抽查盘点表'!E1217</f>
        <v>国标110㎜</v>
      </c>
      <c r="E1176" s="108"/>
      <c r="F1176" s="108" t="str">
        <f>'[5]存货（  ）抽查盘点表'!G1217</f>
        <v>个</v>
      </c>
      <c r="G1176" s="111">
        <f>'[5]存货（  ）抽查盘点表'!I1217</f>
        <v>109</v>
      </c>
      <c r="H1176" s="111">
        <f t="shared" si="76"/>
        <v>20.7665137614679</v>
      </c>
      <c r="I1176" s="111">
        <f>'[5]存货（  ）抽查盘点表'!J1217</f>
        <v>2263.55</v>
      </c>
      <c r="J1176" s="115">
        <f>'[5]存货（  ）抽查盘点表'!O1217</f>
        <v>109</v>
      </c>
      <c r="K1176" s="111">
        <f t="shared" si="77"/>
        <v>2.0766514</v>
      </c>
      <c r="L1176" s="115">
        <f>'[5]存货（  ）抽查盘点表'!Z1217</f>
        <v>226.3550026</v>
      </c>
      <c r="M1176" s="116">
        <f t="shared" si="78"/>
        <v>-2037.1949974</v>
      </c>
      <c r="N1176" s="117">
        <f t="shared" si="79"/>
        <v>-0.899999998851362</v>
      </c>
      <c r="O1176" s="118"/>
    </row>
    <row r="1177" s="105" customFormat="1" ht="16.5" customHeight="1" spans="1:15">
      <c r="A1177" s="108">
        <f>'[5]存货（  ）抽查盘点表'!A1218</f>
        <v>1213</v>
      </c>
      <c r="B1177" s="109" t="str">
        <f>'[5]存货（  ）抽查盘点表'!B1218</f>
        <v>1760040557</v>
      </c>
      <c r="C1177" s="108" t="str">
        <f>'[5]存货（  ）抽查盘点表'!D1218</f>
        <v>PVC斜三通</v>
      </c>
      <c r="D1177" s="110" t="str">
        <f>'[5]存货（  ）抽查盘点表'!E1218</f>
        <v>国标110㎜*50㎜</v>
      </c>
      <c r="E1177" s="108"/>
      <c r="F1177" s="108" t="str">
        <f>'[5]存货（  ）抽查盘点表'!G1218</f>
        <v>个</v>
      </c>
      <c r="G1177" s="111">
        <f>'[5]存货（  ）抽查盘点表'!I1218</f>
        <v>21</v>
      </c>
      <c r="H1177" s="111">
        <f t="shared" si="76"/>
        <v>7.03952380952381</v>
      </c>
      <c r="I1177" s="111">
        <f>'[5]存货（  ）抽查盘点表'!J1218</f>
        <v>147.83</v>
      </c>
      <c r="J1177" s="115">
        <f>'[5]存货（  ）抽查盘点表'!O1218</f>
        <v>21</v>
      </c>
      <c r="K1177" s="111">
        <f t="shared" si="77"/>
        <v>0.7039524</v>
      </c>
      <c r="L1177" s="115">
        <f>'[5]存货（  ）抽查盘点表'!Z1218</f>
        <v>14.7830004</v>
      </c>
      <c r="M1177" s="116">
        <f t="shared" si="78"/>
        <v>-133.0469996</v>
      </c>
      <c r="N1177" s="117">
        <f t="shared" si="79"/>
        <v>-0.899999997294189</v>
      </c>
      <c r="O1177" s="118"/>
    </row>
    <row r="1178" s="105" customFormat="1" ht="16.5" customHeight="1" spans="1:15">
      <c r="A1178" s="108">
        <f>'[5]存货（  ）抽查盘点表'!A1219</f>
        <v>1214</v>
      </c>
      <c r="B1178" s="109" t="str">
        <f>'[5]存货（  ）抽查盘点表'!B1219</f>
        <v>1760040558</v>
      </c>
      <c r="C1178" s="108" t="str">
        <f>'[5]存货（  ）抽查盘点表'!D1219</f>
        <v>PVC斜三通</v>
      </c>
      <c r="D1178" s="110" t="str">
        <f>'[5]存货（  ）抽查盘点表'!E1219</f>
        <v>国标160㎜*110㎜</v>
      </c>
      <c r="E1178" s="108"/>
      <c r="F1178" s="108" t="str">
        <f>'[5]存货（  ）抽查盘点表'!G1219</f>
        <v>个</v>
      </c>
      <c r="G1178" s="111">
        <f>'[5]存货（  ）抽查盘点表'!I1219</f>
        <v>31</v>
      </c>
      <c r="H1178" s="111">
        <f t="shared" si="76"/>
        <v>27.3077419354839</v>
      </c>
      <c r="I1178" s="111">
        <f>'[5]存货（  ）抽查盘点表'!J1219</f>
        <v>846.54</v>
      </c>
      <c r="J1178" s="115">
        <f>'[5]存货（  ）抽查盘点表'!O1219</f>
        <v>31</v>
      </c>
      <c r="K1178" s="111">
        <f t="shared" si="77"/>
        <v>2.7307742</v>
      </c>
      <c r="L1178" s="115">
        <f>'[5]存货（  ）抽查盘点表'!Z1219</f>
        <v>84.6540002</v>
      </c>
      <c r="M1178" s="116">
        <f t="shared" si="78"/>
        <v>-761.8859998</v>
      </c>
      <c r="N1178" s="117">
        <f t="shared" si="79"/>
        <v>-0.899999999763744</v>
      </c>
      <c r="O1178" s="118"/>
    </row>
    <row r="1179" s="105" customFormat="1" ht="16.5" customHeight="1" spans="1:15">
      <c r="A1179" s="108">
        <f>'[5]存货（  ）抽查盘点表'!A1220</f>
        <v>1215</v>
      </c>
      <c r="B1179" s="109" t="str">
        <f>'[5]存货（  ）抽查盘点表'!B1220</f>
        <v>1760040600</v>
      </c>
      <c r="C1179" s="108" t="str">
        <f>'[5]存货（  ）抽查盘点表'!D1220</f>
        <v>PVC弯头</v>
      </c>
      <c r="D1179" s="110" t="str">
        <f>'[5]存货（  ）抽查盘点表'!E1220</f>
        <v>澳标65*45°</v>
      </c>
      <c r="E1179" s="108"/>
      <c r="F1179" s="108" t="str">
        <f>'[5]存货（  ）抽查盘点表'!G1220</f>
        <v>个</v>
      </c>
      <c r="G1179" s="111">
        <f>'[5]存货（  ）抽查盘点表'!I1220</f>
        <v>216</v>
      </c>
      <c r="H1179" s="111">
        <f t="shared" si="76"/>
        <v>1.62</v>
      </c>
      <c r="I1179" s="111">
        <f>'[5]存货（  ）抽查盘点表'!J1220</f>
        <v>349.92</v>
      </c>
      <c r="J1179" s="115">
        <f>'[5]存货（  ）抽查盘点表'!O1220</f>
        <v>216</v>
      </c>
      <c r="K1179" s="111">
        <f t="shared" si="77"/>
        <v>0.162</v>
      </c>
      <c r="L1179" s="115">
        <f>'[5]存货（  ）抽查盘点表'!Z1220</f>
        <v>34.992</v>
      </c>
      <c r="M1179" s="116">
        <f t="shared" si="78"/>
        <v>-314.928</v>
      </c>
      <c r="N1179" s="117">
        <f t="shared" si="79"/>
        <v>-0.9</v>
      </c>
      <c r="O1179" s="118"/>
    </row>
    <row r="1180" s="105" customFormat="1" ht="16.5" customHeight="1" spans="1:15">
      <c r="A1180" s="108">
        <f>'[5]存货（  ）抽查盘点表'!A1221</f>
        <v>1216</v>
      </c>
      <c r="B1180" s="109" t="str">
        <f>'[5]存货（  ）抽查盘点表'!B1221</f>
        <v>1760040601</v>
      </c>
      <c r="C1180" s="108" t="str">
        <f>'[5]存货（  ）抽查盘点表'!D1221</f>
        <v>PVC弯头</v>
      </c>
      <c r="D1180" s="110" t="str">
        <f>'[5]存货（  ）抽查盘点表'!E1221</f>
        <v>澳标65*88°</v>
      </c>
      <c r="E1180" s="108"/>
      <c r="F1180" s="108" t="str">
        <f>'[5]存货（  ）抽查盘点表'!G1221</f>
        <v>个</v>
      </c>
      <c r="G1180" s="111">
        <f>'[5]存货（  ）抽查盘点表'!I1221</f>
        <v>222</v>
      </c>
      <c r="H1180" s="111">
        <f t="shared" si="76"/>
        <v>2.47</v>
      </c>
      <c r="I1180" s="111">
        <f>'[5]存货（  ）抽查盘点表'!J1221</f>
        <v>548.34</v>
      </c>
      <c r="J1180" s="115">
        <f>'[5]存货（  ）抽查盘点表'!O1221</f>
        <v>222</v>
      </c>
      <c r="K1180" s="111">
        <f t="shared" si="77"/>
        <v>0.247</v>
      </c>
      <c r="L1180" s="115">
        <f>'[5]存货（  ）抽查盘点表'!Z1221</f>
        <v>54.834</v>
      </c>
      <c r="M1180" s="116">
        <f t="shared" si="78"/>
        <v>-493.506</v>
      </c>
      <c r="N1180" s="117">
        <f t="shared" si="79"/>
        <v>-0.9</v>
      </c>
      <c r="O1180" s="118"/>
    </row>
    <row r="1181" s="105" customFormat="1" ht="16.5" customHeight="1" spans="1:15">
      <c r="A1181" s="108">
        <f>'[5]存货（  ）抽查盘点表'!A1222</f>
        <v>1217</v>
      </c>
      <c r="B1181" s="109" t="str">
        <f>'[5]存货（  ）抽查盘点表'!B1222</f>
        <v>1760040602</v>
      </c>
      <c r="C1181" s="108" t="str">
        <f>'[5]存货（  ）抽查盘点表'!D1222</f>
        <v>PVC弯头</v>
      </c>
      <c r="D1181" s="110" t="str">
        <f>'[5]存货（  ）抽查盘点表'!E1222</f>
        <v>澳标40*88°</v>
      </c>
      <c r="E1181" s="108"/>
      <c r="F1181" s="108" t="str">
        <f>'[5]存货（  ）抽查盘点表'!G1222</f>
        <v>个</v>
      </c>
      <c r="G1181" s="111">
        <f>'[5]存货（  ）抽查盘点表'!I1222</f>
        <v>598</v>
      </c>
      <c r="H1181" s="111">
        <f t="shared" ref="H1181:H1230" si="80">IF(G1181=0,0,I1181/G1181)</f>
        <v>0.78</v>
      </c>
      <c r="I1181" s="111">
        <f>'[5]存货（  ）抽查盘点表'!J1222</f>
        <v>466.44</v>
      </c>
      <c r="J1181" s="115">
        <f>'[5]存货（  ）抽查盘点表'!O1222</f>
        <v>598</v>
      </c>
      <c r="K1181" s="111">
        <f t="shared" ref="K1181:K1230" si="81">IF(J1181=0,0,L1181/J1181)</f>
        <v>0.078</v>
      </c>
      <c r="L1181" s="115">
        <f>'[5]存货（  ）抽查盘点表'!Z1222</f>
        <v>46.644</v>
      </c>
      <c r="M1181" s="116">
        <f t="shared" ref="M1181:M1233" si="82">IF(L1181="","",L1181-I1181)</f>
        <v>-419.796</v>
      </c>
      <c r="N1181" s="117">
        <f t="shared" ref="N1181:N1233" si="83">IF(ISERR(M1181/I1181),"",M1181/I1181)</f>
        <v>-0.9</v>
      </c>
      <c r="O1181" s="118"/>
    </row>
    <row r="1182" s="105" customFormat="1" ht="16.5" customHeight="1" spans="1:15">
      <c r="A1182" s="108">
        <f>'[5]存货（  ）抽查盘点表'!A1223</f>
        <v>1218</v>
      </c>
      <c r="B1182" s="109" t="str">
        <f>'[5]存货（  ）抽查盘点表'!B1223</f>
        <v>1760040603</v>
      </c>
      <c r="C1182" s="108" t="str">
        <f>'[5]存货（  ）抽查盘点表'!D1223</f>
        <v>PVC弯头</v>
      </c>
      <c r="D1182" s="110" t="str">
        <f>'[5]存货（  ）抽查盘点表'!E1223</f>
        <v>澳标40*45°</v>
      </c>
      <c r="E1182" s="108"/>
      <c r="F1182" s="108" t="str">
        <f>'[5]存货（  ）抽查盘点表'!G1223</f>
        <v>个</v>
      </c>
      <c r="G1182" s="111">
        <f>'[5]存货（  ）抽查盘点表'!I1223</f>
        <v>794</v>
      </c>
      <c r="H1182" s="111">
        <f t="shared" si="80"/>
        <v>0.65</v>
      </c>
      <c r="I1182" s="111">
        <f>'[5]存货（  ）抽查盘点表'!J1223</f>
        <v>516.1</v>
      </c>
      <c r="J1182" s="115">
        <f>'[5]存货（  ）抽查盘点表'!O1223</f>
        <v>794</v>
      </c>
      <c r="K1182" s="111">
        <f t="shared" si="81"/>
        <v>0.065</v>
      </c>
      <c r="L1182" s="115">
        <f>'[5]存货（  ）抽查盘点表'!Z1223</f>
        <v>51.61</v>
      </c>
      <c r="M1182" s="116">
        <f t="shared" si="82"/>
        <v>-464.49</v>
      </c>
      <c r="N1182" s="117">
        <f t="shared" si="83"/>
        <v>-0.9</v>
      </c>
      <c r="O1182" s="118"/>
    </row>
    <row r="1183" s="105" customFormat="1" ht="16.5" customHeight="1" spans="1:15">
      <c r="A1183" s="108">
        <f>'[5]存货（  ）抽查盘点表'!A1224</f>
        <v>1219</v>
      </c>
      <c r="B1183" s="109" t="str">
        <f>'[5]存货（  ）抽查盘点表'!B1224</f>
        <v>1760040604</v>
      </c>
      <c r="C1183" s="108" t="str">
        <f>'[5]存货（  ）抽查盘点表'!D1224</f>
        <v>PVC弯头</v>
      </c>
      <c r="D1183" s="110" t="str">
        <f>'[5]存货（  ）抽查盘点表'!E1224</f>
        <v>澳标50*45°</v>
      </c>
      <c r="E1183" s="108"/>
      <c r="F1183" s="108" t="str">
        <f>'[5]存货（  ）抽查盘点表'!G1224</f>
        <v>个</v>
      </c>
      <c r="G1183" s="111">
        <f>'[5]存货（  ）抽查盘点表'!I1224</f>
        <v>318</v>
      </c>
      <c r="H1183" s="111">
        <f t="shared" si="80"/>
        <v>1.18103773584906</v>
      </c>
      <c r="I1183" s="111">
        <f>'[5]存货（  ）抽查盘点表'!J1224</f>
        <v>375.57</v>
      </c>
      <c r="J1183" s="115">
        <f>'[5]存货（  ）抽查盘点表'!O1224</f>
        <v>318</v>
      </c>
      <c r="K1183" s="111">
        <f t="shared" si="81"/>
        <v>0.1181038</v>
      </c>
      <c r="L1183" s="115">
        <f>'[5]存货（  ）抽查盘点表'!Z1224</f>
        <v>37.5570084</v>
      </c>
      <c r="M1183" s="116">
        <f t="shared" si="82"/>
        <v>-338.0129916</v>
      </c>
      <c r="N1183" s="117">
        <f t="shared" si="83"/>
        <v>-0.899999977633996</v>
      </c>
      <c r="O1183" s="118"/>
    </row>
    <row r="1184" s="105" customFormat="1" ht="16.5" customHeight="1" spans="1:15">
      <c r="A1184" s="108">
        <f>'[5]存货（  ）抽查盘点表'!A1225</f>
        <v>1220</v>
      </c>
      <c r="B1184" s="109" t="str">
        <f>'[5]存货（  ）抽查盘点表'!B1225</f>
        <v>1760040605</v>
      </c>
      <c r="C1184" s="108" t="str">
        <f>'[5]存货（  ）抽查盘点表'!D1225</f>
        <v>PVC弯头</v>
      </c>
      <c r="D1184" s="110" t="str">
        <f>'[5]存货（  ）抽查盘点表'!E1225</f>
        <v>澳标50*88°</v>
      </c>
      <c r="E1184" s="108"/>
      <c r="F1184" s="108" t="str">
        <f>'[5]存货（  ）抽查盘点表'!G1225</f>
        <v>个</v>
      </c>
      <c r="G1184" s="111">
        <f>'[5]存货（  ）抽查盘点表'!I1225</f>
        <v>209</v>
      </c>
      <c r="H1184" s="111">
        <f t="shared" si="80"/>
        <v>1.25741626794258</v>
      </c>
      <c r="I1184" s="111">
        <f>'[5]存货（  ）抽查盘点表'!J1225</f>
        <v>262.8</v>
      </c>
      <c r="J1184" s="115">
        <f>'[5]存货（  ）抽查盘点表'!O1225</f>
        <v>209</v>
      </c>
      <c r="K1184" s="111">
        <f t="shared" si="81"/>
        <v>0.1257416</v>
      </c>
      <c r="L1184" s="115">
        <f>'[5]存货（  ）抽查盘点表'!Z1225</f>
        <v>26.2799944</v>
      </c>
      <c r="M1184" s="116">
        <f t="shared" si="82"/>
        <v>-236.5200056</v>
      </c>
      <c r="N1184" s="117">
        <f t="shared" si="83"/>
        <v>-0.90000002130898</v>
      </c>
      <c r="O1184" s="118"/>
    </row>
    <row r="1185" s="105" customFormat="1" ht="16.5" customHeight="1" spans="1:15">
      <c r="A1185" s="108">
        <f>'[5]存货（  ）抽查盘点表'!A1226</f>
        <v>1221</v>
      </c>
      <c r="B1185" s="109" t="str">
        <f>'[5]存货（  ）抽查盘点表'!B1226</f>
        <v>1760040606</v>
      </c>
      <c r="C1185" s="108" t="str">
        <f>'[5]存货（  ）抽查盘点表'!D1226</f>
        <v>PVC弯头</v>
      </c>
      <c r="D1185" s="110" t="str">
        <f>'[5]存货（  ）抽查盘点表'!E1226</f>
        <v>澳标100*30°</v>
      </c>
      <c r="E1185" s="108"/>
      <c r="F1185" s="108" t="str">
        <f>'[5]存货（  ）抽查盘点表'!G1226</f>
        <v>个</v>
      </c>
      <c r="G1185" s="111">
        <f>'[5]存货（  ）抽查盘点表'!I1226</f>
        <v>45</v>
      </c>
      <c r="H1185" s="111">
        <f t="shared" si="80"/>
        <v>4.3</v>
      </c>
      <c r="I1185" s="111">
        <f>'[5]存货（  ）抽查盘点表'!J1226</f>
        <v>193.5</v>
      </c>
      <c r="J1185" s="115">
        <f>'[5]存货（  ）抽查盘点表'!O1226</f>
        <v>45</v>
      </c>
      <c r="K1185" s="111">
        <f t="shared" si="81"/>
        <v>0.43</v>
      </c>
      <c r="L1185" s="115">
        <f>'[5]存货（  ）抽查盘点表'!Z1226</f>
        <v>19.35</v>
      </c>
      <c r="M1185" s="116">
        <f t="shared" si="82"/>
        <v>-174.15</v>
      </c>
      <c r="N1185" s="117">
        <f t="shared" si="83"/>
        <v>-0.9</v>
      </c>
      <c r="O1185" s="118"/>
    </row>
    <row r="1186" s="105" customFormat="1" ht="16.5" customHeight="1" spans="1:15">
      <c r="A1186" s="108">
        <f>'[5]存货（  ）抽查盘点表'!A1227</f>
        <v>1222</v>
      </c>
      <c r="B1186" s="109" t="str">
        <f>'[5]存货（  ）抽查盘点表'!B1227</f>
        <v>1760040607</v>
      </c>
      <c r="C1186" s="108" t="str">
        <f>'[5]存货（  ）抽查盘点表'!D1227</f>
        <v>PVC弯头</v>
      </c>
      <c r="D1186" s="110" t="str">
        <f>'[5]存货（  ）抽查盘点表'!E1227</f>
        <v>澳标100*45°</v>
      </c>
      <c r="E1186" s="108"/>
      <c r="F1186" s="108" t="str">
        <f>'[5]存货（  ）抽查盘点表'!G1227</f>
        <v>个</v>
      </c>
      <c r="G1186" s="111">
        <f>'[5]存货（  ）抽查盘点表'!I1227</f>
        <v>162</v>
      </c>
      <c r="H1186" s="111">
        <f t="shared" si="80"/>
        <v>4.46</v>
      </c>
      <c r="I1186" s="111">
        <f>'[5]存货（  ）抽查盘点表'!J1227</f>
        <v>722.52</v>
      </c>
      <c r="J1186" s="115">
        <f>'[5]存货（  ）抽查盘点表'!O1227</f>
        <v>108</v>
      </c>
      <c r="K1186" s="111">
        <f t="shared" si="81"/>
        <v>0.446</v>
      </c>
      <c r="L1186" s="115">
        <f>'[5]存货（  ）抽查盘点表'!Z1227</f>
        <v>48.168</v>
      </c>
      <c r="M1186" s="116">
        <f t="shared" si="82"/>
        <v>-674.352</v>
      </c>
      <c r="N1186" s="117">
        <f t="shared" si="83"/>
        <v>-0.933333333333333</v>
      </c>
      <c r="O1186" s="118"/>
    </row>
    <row r="1187" s="105" customFormat="1" ht="16.5" customHeight="1" spans="1:15">
      <c r="A1187" s="108">
        <f>'[5]存货（  ）抽查盘点表'!A1228</f>
        <v>1223</v>
      </c>
      <c r="B1187" s="109" t="str">
        <f>'[5]存货（  ）抽查盘点表'!B1228</f>
        <v>1760040608</v>
      </c>
      <c r="C1187" s="108" t="str">
        <f>'[5]存货（  ）抽查盘点表'!D1228</f>
        <v>单承擦弯头</v>
      </c>
      <c r="D1187" s="110" t="str">
        <f>'[5]存货（  ）抽查盘点表'!E1228</f>
        <v>澳标100*45°</v>
      </c>
      <c r="E1187" s="108"/>
      <c r="F1187" s="108" t="str">
        <f>'[5]存货（  ）抽查盘点表'!G1228</f>
        <v>个</v>
      </c>
      <c r="G1187" s="111">
        <f>'[5]存货（  ）抽查盘点表'!I1228</f>
        <v>108</v>
      </c>
      <c r="H1187" s="111">
        <f t="shared" si="80"/>
        <v>4.08</v>
      </c>
      <c r="I1187" s="111">
        <f>'[5]存货（  ）抽查盘点表'!J1228</f>
        <v>440.64</v>
      </c>
      <c r="J1187" s="115">
        <f>'[5]存货（  ）抽查盘点表'!O1228</f>
        <v>108</v>
      </c>
      <c r="K1187" s="111">
        <f t="shared" si="81"/>
        <v>0.408</v>
      </c>
      <c r="L1187" s="115">
        <f>'[5]存货（  ）抽查盘点表'!Z1228</f>
        <v>44.064</v>
      </c>
      <c r="M1187" s="116">
        <f t="shared" si="82"/>
        <v>-396.576</v>
      </c>
      <c r="N1187" s="117">
        <f t="shared" si="83"/>
        <v>-0.9</v>
      </c>
      <c r="O1187" s="118"/>
    </row>
    <row r="1188" s="105" customFormat="1" ht="16.5" customHeight="1" spans="1:15">
      <c r="A1188" s="108">
        <f>'[5]存货（  ）抽查盘点表'!A1229</f>
        <v>1224</v>
      </c>
      <c r="B1188" s="109" t="str">
        <f>'[5]存货（  ）抽查盘点表'!B1229</f>
        <v>1760040609</v>
      </c>
      <c r="C1188" s="108" t="str">
        <f>'[5]存货（  ）抽查盘点表'!D1229</f>
        <v>PVC弯头</v>
      </c>
      <c r="D1188" s="110" t="str">
        <f>'[5]存货（  ）抽查盘点表'!E1229</f>
        <v>澳标100*88°</v>
      </c>
      <c r="E1188" s="108"/>
      <c r="F1188" s="108" t="str">
        <f>'[5]存货（  ）抽查盘点表'!G1229</f>
        <v>个</v>
      </c>
      <c r="G1188" s="111">
        <f>'[5]存货（  ）抽查盘点表'!I1229</f>
        <v>65</v>
      </c>
      <c r="H1188" s="111">
        <f t="shared" si="80"/>
        <v>6.91</v>
      </c>
      <c r="I1188" s="111">
        <f>'[5]存货（  ）抽查盘点表'!J1229</f>
        <v>449.15</v>
      </c>
      <c r="J1188" s="115">
        <f>'[5]存货（  ）抽查盘点表'!O1229</f>
        <v>65</v>
      </c>
      <c r="K1188" s="111">
        <f t="shared" si="81"/>
        <v>0.691</v>
      </c>
      <c r="L1188" s="115">
        <f>'[5]存货（  ）抽查盘点表'!Z1229</f>
        <v>44.915</v>
      </c>
      <c r="M1188" s="116">
        <f t="shared" si="82"/>
        <v>-404.235</v>
      </c>
      <c r="N1188" s="117">
        <f t="shared" si="83"/>
        <v>-0.9</v>
      </c>
      <c r="O1188" s="118"/>
    </row>
    <row r="1189" s="105" customFormat="1" ht="16.5" customHeight="1" spans="1:15">
      <c r="A1189" s="108">
        <f>'[5]存货（  ）抽查盘点表'!A1230</f>
        <v>1225</v>
      </c>
      <c r="B1189" s="109" t="str">
        <f>'[5]存货（  ）抽查盘点表'!B1230</f>
        <v>1760040650</v>
      </c>
      <c r="C1189" s="108" t="str">
        <f>'[5]存货（  ）抽查盘点表'!D1230</f>
        <v>PVC弯头</v>
      </c>
      <c r="D1189" s="110" t="str">
        <f>'[5]存货（  ）抽查盘点表'!E1230</f>
        <v>国标20mm</v>
      </c>
      <c r="E1189" s="108"/>
      <c r="F1189" s="108" t="str">
        <f>'[5]存货（  ）抽查盘点表'!G1230</f>
        <v>个</v>
      </c>
      <c r="G1189" s="111">
        <f>'[5]存货（  ）抽查盘点表'!I1230</f>
        <v>1523</v>
      </c>
      <c r="H1189" s="111">
        <f t="shared" si="80"/>
        <v>0.299848982271832</v>
      </c>
      <c r="I1189" s="111">
        <f>'[5]存货（  ）抽查盘点表'!J1230</f>
        <v>456.67</v>
      </c>
      <c r="J1189" s="115">
        <f>'[5]存货（  ）抽查盘点表'!O1230</f>
        <v>1523</v>
      </c>
      <c r="K1189" s="111">
        <f t="shared" si="81"/>
        <v>0.0299849</v>
      </c>
      <c r="L1189" s="115">
        <f>'[5]存货（  ）抽查盘点表'!Z1230</f>
        <v>45.6670027</v>
      </c>
      <c r="M1189" s="116">
        <f t="shared" si="82"/>
        <v>-411.0029973</v>
      </c>
      <c r="N1189" s="117">
        <f t="shared" si="83"/>
        <v>-0.899999994087634</v>
      </c>
      <c r="O1189" s="118"/>
    </row>
    <row r="1190" s="105" customFormat="1" ht="16.5" customHeight="1" spans="1:15">
      <c r="A1190" s="108">
        <f>'[5]存货（  ）抽查盘点表'!A1231</f>
        <v>1226</v>
      </c>
      <c r="B1190" s="109" t="str">
        <f>'[5]存货（  ）抽查盘点表'!B1231</f>
        <v>1760040651</v>
      </c>
      <c r="C1190" s="108" t="str">
        <f>'[5]存货（  ）抽查盘点表'!D1231</f>
        <v>PVC弯头</v>
      </c>
      <c r="D1190" s="110" t="str">
        <f>'[5]存货（  ）抽查盘点表'!E1231</f>
        <v>国标50㎜</v>
      </c>
      <c r="E1190" s="108"/>
      <c r="F1190" s="108" t="str">
        <f>'[5]存货（  ）抽查盘点表'!G1231</f>
        <v>个</v>
      </c>
      <c r="G1190" s="111">
        <f>'[5]存货（  ）抽查盘点表'!I1231</f>
        <v>2</v>
      </c>
      <c r="H1190" s="111">
        <f t="shared" si="80"/>
        <v>7.695</v>
      </c>
      <c r="I1190" s="111">
        <f>'[5]存货（  ）抽查盘点表'!J1231</f>
        <v>15.39</v>
      </c>
      <c r="J1190" s="115">
        <f>'[5]存货（  ）抽查盘点表'!O1231</f>
        <v>2</v>
      </c>
      <c r="K1190" s="111">
        <f t="shared" si="81"/>
        <v>0.7695</v>
      </c>
      <c r="L1190" s="115">
        <f>'[5]存货（  ）抽查盘点表'!Z1231</f>
        <v>1.539</v>
      </c>
      <c r="M1190" s="116">
        <f t="shared" si="82"/>
        <v>-13.851</v>
      </c>
      <c r="N1190" s="117">
        <f t="shared" si="83"/>
        <v>-0.9</v>
      </c>
      <c r="O1190" s="118"/>
    </row>
    <row r="1191" s="105" customFormat="1" ht="16.5" customHeight="1" spans="1:15">
      <c r="A1191" s="108">
        <f>'[5]存货（  ）抽查盘点表'!A1232</f>
        <v>1227</v>
      </c>
      <c r="B1191" s="109" t="str">
        <f>'[5]存货（  ）抽查盘点表'!B1232</f>
        <v>1760040652</v>
      </c>
      <c r="C1191" s="108" t="str">
        <f>'[5]存货（  ）抽查盘点表'!D1232</f>
        <v>PVC弯头</v>
      </c>
      <c r="D1191" s="110" t="str">
        <f>'[5]存货（  ）抽查盘点表'!E1232</f>
        <v>国标50mm*45°</v>
      </c>
      <c r="E1191" s="108"/>
      <c r="F1191" s="108" t="str">
        <f>'[5]存货（  ）抽查盘点表'!G1232</f>
        <v>个</v>
      </c>
      <c r="G1191" s="111">
        <f>'[5]存货（  ）抽查盘点表'!I1232</f>
        <v>18</v>
      </c>
      <c r="H1191" s="111">
        <f t="shared" si="80"/>
        <v>1.19222222222222</v>
      </c>
      <c r="I1191" s="111">
        <f>'[5]存货（  ）抽查盘点表'!J1232</f>
        <v>21.46</v>
      </c>
      <c r="J1191" s="115">
        <f>'[5]存货（  ）抽查盘点表'!O1232</f>
        <v>18</v>
      </c>
      <c r="K1191" s="111">
        <f t="shared" si="81"/>
        <v>0.1192222</v>
      </c>
      <c r="L1191" s="115">
        <f>'[5]存货（  ）抽查盘点表'!Z1232</f>
        <v>2.1459996</v>
      </c>
      <c r="M1191" s="116">
        <f t="shared" si="82"/>
        <v>-19.3140004</v>
      </c>
      <c r="N1191" s="117">
        <f t="shared" si="83"/>
        <v>-0.900000018639329</v>
      </c>
      <c r="O1191" s="118"/>
    </row>
    <row r="1192" s="105" customFormat="1" ht="16.5" customHeight="1" spans="1:15">
      <c r="A1192" s="108">
        <f>'[5]存货（  ）抽查盘点表'!A1233</f>
        <v>1228</v>
      </c>
      <c r="B1192" s="109" t="str">
        <f>'[5]存货（  ）抽查盘点表'!B1233</f>
        <v>1760040653</v>
      </c>
      <c r="C1192" s="108" t="str">
        <f>'[5]存货（  ）抽查盘点表'!D1233</f>
        <v>PVC弯头</v>
      </c>
      <c r="D1192" s="110" t="str">
        <f>'[5]存货（  ）抽查盘点表'!E1233</f>
        <v>国标50mm*90°</v>
      </c>
      <c r="E1192" s="108"/>
      <c r="F1192" s="108" t="str">
        <f>'[5]存货（  ）抽查盘点表'!G1233</f>
        <v>个</v>
      </c>
      <c r="G1192" s="111">
        <f>'[5]存货（  ）抽查盘点表'!I1233</f>
        <v>13</v>
      </c>
      <c r="H1192" s="111">
        <f t="shared" si="80"/>
        <v>1.51846153846154</v>
      </c>
      <c r="I1192" s="111">
        <f>'[5]存货（  ）抽查盘点表'!J1233</f>
        <v>19.74</v>
      </c>
      <c r="J1192" s="115">
        <f>'[5]存货（  ）抽查盘点表'!O1233</f>
        <v>13</v>
      </c>
      <c r="K1192" s="111">
        <f t="shared" si="81"/>
        <v>0.1518462</v>
      </c>
      <c r="L1192" s="115">
        <f>'[5]存货（  ）抽查盘点表'!Z1233</f>
        <v>1.9740006</v>
      </c>
      <c r="M1192" s="116">
        <f t="shared" si="82"/>
        <v>-17.7659994</v>
      </c>
      <c r="N1192" s="117">
        <f t="shared" si="83"/>
        <v>-0.899999969604863</v>
      </c>
      <c r="O1192" s="118"/>
    </row>
    <row r="1193" s="105" customFormat="1" ht="16.5" customHeight="1" spans="1:15">
      <c r="A1193" s="108">
        <f>'[5]存货（  ）抽查盘点表'!A1234</f>
        <v>1229</v>
      </c>
      <c r="B1193" s="109" t="str">
        <f>'[5]存货（  ）抽查盘点表'!B1234</f>
        <v>1760040654</v>
      </c>
      <c r="C1193" s="108" t="str">
        <f>'[5]存货（  ）抽查盘点表'!D1234</f>
        <v>PVC弯头</v>
      </c>
      <c r="D1193" s="110" t="str">
        <f>'[5]存货（  ）抽查盘点表'!E1234</f>
        <v>国标75㎜*90°</v>
      </c>
      <c r="E1193" s="108"/>
      <c r="F1193" s="108" t="str">
        <f>'[5]存货（  ）抽查盘点表'!G1234</f>
        <v>个</v>
      </c>
      <c r="G1193" s="111">
        <f>'[5]存货（  ）抽查盘点表'!I1234</f>
        <v>18</v>
      </c>
      <c r="H1193" s="111">
        <f t="shared" si="80"/>
        <v>1.80722222222222</v>
      </c>
      <c r="I1193" s="111">
        <f>'[5]存货（  ）抽查盘点表'!J1234</f>
        <v>32.53</v>
      </c>
      <c r="J1193" s="115">
        <f>'[5]存货（  ）抽查盘点表'!O1234</f>
        <v>18</v>
      </c>
      <c r="K1193" s="111">
        <f t="shared" si="81"/>
        <v>0.1807222</v>
      </c>
      <c r="L1193" s="115">
        <f>'[5]存货（  ）抽查盘点表'!Z1234</f>
        <v>3.2529996</v>
      </c>
      <c r="M1193" s="116">
        <f t="shared" si="82"/>
        <v>-29.2770004</v>
      </c>
      <c r="N1193" s="117">
        <f t="shared" si="83"/>
        <v>-0.900000012296342</v>
      </c>
      <c r="O1193" s="118"/>
    </row>
    <row r="1194" s="105" customFormat="1" ht="16.5" customHeight="1" spans="1:15">
      <c r="A1194" s="108">
        <f>'[5]存货（  ）抽查盘点表'!A1235</f>
        <v>1230</v>
      </c>
      <c r="B1194" s="109" t="str">
        <f>'[5]存货（  ）抽查盘点表'!B1235</f>
        <v>1760040655</v>
      </c>
      <c r="C1194" s="108" t="str">
        <f>'[5]存货（  ）抽查盘点表'!D1235</f>
        <v>PVC弯头</v>
      </c>
      <c r="D1194" s="110" t="str">
        <f>'[5]存货（  ）抽查盘点表'!E1235</f>
        <v>国标75㎜*45°</v>
      </c>
      <c r="E1194" s="108"/>
      <c r="F1194" s="108" t="str">
        <f>'[5]存货（  ）抽查盘点表'!G1235</f>
        <v>个</v>
      </c>
      <c r="G1194" s="111">
        <f>'[5]存货（  ）抽查盘点表'!I1235</f>
        <v>8</v>
      </c>
      <c r="H1194" s="111">
        <f t="shared" si="80"/>
        <v>2.1675</v>
      </c>
      <c r="I1194" s="111">
        <f>'[5]存货（  ）抽查盘点表'!J1235</f>
        <v>17.34</v>
      </c>
      <c r="J1194" s="115">
        <f>'[5]存货（  ）抽查盘点表'!O1235</f>
        <v>8</v>
      </c>
      <c r="K1194" s="111">
        <f t="shared" si="81"/>
        <v>0.21675</v>
      </c>
      <c r="L1194" s="115">
        <f>'[5]存货（  ）抽查盘点表'!Z1235</f>
        <v>1.734</v>
      </c>
      <c r="M1194" s="116">
        <f t="shared" si="82"/>
        <v>-15.606</v>
      </c>
      <c r="N1194" s="117">
        <f t="shared" si="83"/>
        <v>-0.9</v>
      </c>
      <c r="O1194" s="118"/>
    </row>
    <row r="1195" s="105" customFormat="1" ht="16.5" customHeight="1" spans="1:15">
      <c r="A1195" s="108">
        <f>'[5]存货（  ）抽查盘点表'!A1236</f>
        <v>1231</v>
      </c>
      <c r="B1195" s="109" t="str">
        <f>'[5]存货（  ）抽查盘点表'!B1236</f>
        <v>1760040657</v>
      </c>
      <c r="C1195" s="108" t="str">
        <f>'[5]存货（  ）抽查盘点表'!D1236</f>
        <v>PVC弯头</v>
      </c>
      <c r="D1195" s="110" t="str">
        <f>'[5]存货（  ）抽查盘点表'!E1236</f>
        <v>国标110㎜*90°</v>
      </c>
      <c r="E1195" s="108"/>
      <c r="F1195" s="108" t="str">
        <f>'[5]存货（  ）抽查盘点表'!G1236</f>
        <v>个</v>
      </c>
      <c r="G1195" s="111">
        <f>'[5]存货（  ）抽查盘点表'!I1236</f>
        <v>65</v>
      </c>
      <c r="H1195" s="111">
        <f t="shared" si="80"/>
        <v>3.74184615384615</v>
      </c>
      <c r="I1195" s="111">
        <f>'[5]存货（  ）抽查盘点表'!J1236</f>
        <v>243.22</v>
      </c>
      <c r="J1195" s="115">
        <f>'[5]存货（  ）抽查盘点表'!O1236</f>
        <v>65</v>
      </c>
      <c r="K1195" s="111">
        <f t="shared" si="81"/>
        <v>0.3741846</v>
      </c>
      <c r="L1195" s="115">
        <f>'[5]存货（  ）抽查盘点表'!Z1236</f>
        <v>24.321999</v>
      </c>
      <c r="M1195" s="116">
        <f t="shared" si="82"/>
        <v>-218.898001</v>
      </c>
      <c r="N1195" s="117">
        <f t="shared" si="83"/>
        <v>-0.900000004111504</v>
      </c>
      <c r="O1195" s="118"/>
    </row>
    <row r="1196" s="105" customFormat="1" ht="16.5" customHeight="1" spans="1:15">
      <c r="A1196" s="108">
        <f>'[5]存货（  ）抽查盘点表'!A1237</f>
        <v>1232</v>
      </c>
      <c r="B1196" s="109" t="str">
        <f>'[5]存货（  ）抽查盘点表'!B1237</f>
        <v>1760040700</v>
      </c>
      <c r="C1196" s="108" t="str">
        <f>'[5]存货（  ）抽查盘点表'!D1237</f>
        <v>PVC直接</v>
      </c>
      <c r="D1196" s="110" t="str">
        <f>'[5]存货（  ）抽查盘点表'!E1237</f>
        <v>澳标65MM</v>
      </c>
      <c r="E1196" s="108"/>
      <c r="F1196" s="108" t="str">
        <f>'[5]存货（  ）抽查盘点表'!G1237</f>
        <v>个</v>
      </c>
      <c r="G1196" s="111">
        <f>'[5]存货（  ）抽查盘点表'!I1237</f>
        <v>903</v>
      </c>
      <c r="H1196" s="111">
        <f t="shared" si="80"/>
        <v>1.4</v>
      </c>
      <c r="I1196" s="111">
        <f>'[5]存货（  ）抽查盘点表'!J1237</f>
        <v>1264.2</v>
      </c>
      <c r="J1196" s="115">
        <f>'[5]存货（  ）抽查盘点表'!O1237</f>
        <v>903</v>
      </c>
      <c r="K1196" s="111">
        <f t="shared" si="81"/>
        <v>0.14</v>
      </c>
      <c r="L1196" s="115">
        <f>'[5]存货（  ）抽查盘点表'!Z1237</f>
        <v>126.42</v>
      </c>
      <c r="M1196" s="116">
        <f t="shared" si="82"/>
        <v>-1137.78</v>
      </c>
      <c r="N1196" s="117">
        <f t="shared" si="83"/>
        <v>-0.9</v>
      </c>
      <c r="O1196" s="118"/>
    </row>
    <row r="1197" s="105" customFormat="1" ht="16.5" customHeight="1" spans="1:15">
      <c r="A1197" s="108">
        <f>'[5]存货（  ）抽查盘点表'!A1238</f>
        <v>1233</v>
      </c>
      <c r="B1197" s="109" t="str">
        <f>'[5]存货（  ）抽查盘点表'!B1238</f>
        <v>1760040751</v>
      </c>
      <c r="C1197" s="108" t="str">
        <f>'[5]存货（  ）抽查盘点表'!D1238</f>
        <v>PVC直接</v>
      </c>
      <c r="D1197" s="110" t="str">
        <f>'[5]存货（  ）抽查盘点表'!E1238</f>
        <v>国标32㎜</v>
      </c>
      <c r="E1197" s="108"/>
      <c r="F1197" s="108" t="str">
        <f>'[5]存货（  ）抽查盘点表'!G1238</f>
        <v>个</v>
      </c>
      <c r="G1197" s="111">
        <f>'[5]存货（  ）抽查盘点表'!I1238</f>
        <v>1</v>
      </c>
      <c r="H1197" s="111">
        <f t="shared" si="80"/>
        <v>1.12</v>
      </c>
      <c r="I1197" s="111">
        <f>'[5]存货（  ）抽查盘点表'!J1238</f>
        <v>1.12</v>
      </c>
      <c r="J1197" s="115">
        <f>'[5]存货（  ）抽查盘点表'!O1238</f>
        <v>1</v>
      </c>
      <c r="K1197" s="111">
        <f t="shared" si="81"/>
        <v>0.112</v>
      </c>
      <c r="L1197" s="115">
        <f>'[5]存货（  ）抽查盘点表'!Z1238</f>
        <v>0.112</v>
      </c>
      <c r="M1197" s="116">
        <f t="shared" si="82"/>
        <v>-1.008</v>
      </c>
      <c r="N1197" s="117">
        <f t="shared" si="83"/>
        <v>-0.9</v>
      </c>
      <c r="O1197" s="118"/>
    </row>
    <row r="1198" s="105" customFormat="1" ht="16.5" customHeight="1" spans="1:15">
      <c r="A1198" s="108">
        <f>'[5]存货（  ）抽查盘点表'!A1239</f>
        <v>1234</v>
      </c>
      <c r="B1198" s="109" t="str">
        <f>'[5]存货（  ）抽查盘点表'!B1239</f>
        <v>1760040752</v>
      </c>
      <c r="C1198" s="108" t="str">
        <f>'[5]存货（  ）抽查盘点表'!D1239</f>
        <v>PVC直接</v>
      </c>
      <c r="D1198" s="110" t="str">
        <f>'[5]存货（  ）抽查盘点表'!E1239</f>
        <v>国标50㎜</v>
      </c>
      <c r="E1198" s="108"/>
      <c r="F1198" s="108" t="str">
        <f>'[5]存货（  ）抽查盘点表'!G1239</f>
        <v>个</v>
      </c>
      <c r="G1198" s="111">
        <f>'[5]存货（  ）抽查盘点表'!I1239</f>
        <v>59</v>
      </c>
      <c r="H1198" s="111">
        <f t="shared" si="80"/>
        <v>0.91864406779661</v>
      </c>
      <c r="I1198" s="111">
        <f>'[5]存货（  ）抽查盘点表'!J1239</f>
        <v>54.2</v>
      </c>
      <c r="J1198" s="115">
        <f>'[5]存货（  ）抽查盘点表'!O1239</f>
        <v>59</v>
      </c>
      <c r="K1198" s="111">
        <f t="shared" si="81"/>
        <v>0.0918644</v>
      </c>
      <c r="L1198" s="115">
        <f>'[5]存货（  ）抽查盘点表'!Z1239</f>
        <v>5.4199996</v>
      </c>
      <c r="M1198" s="116">
        <f t="shared" si="82"/>
        <v>-48.7800004</v>
      </c>
      <c r="N1198" s="117">
        <f t="shared" si="83"/>
        <v>-0.900000007380074</v>
      </c>
      <c r="O1198" s="118"/>
    </row>
    <row r="1199" s="105" customFormat="1" ht="16.5" customHeight="1" spans="1:15">
      <c r="A1199" s="108">
        <f>'[5]存货（  ）抽查盘点表'!A1240</f>
        <v>1235</v>
      </c>
      <c r="B1199" s="109" t="str">
        <f>'[5]存货（  ）抽查盘点表'!B1240</f>
        <v>1760040753</v>
      </c>
      <c r="C1199" s="108" t="str">
        <f>'[5]存货（  ）抽查盘点表'!D1240</f>
        <v>PVC直接</v>
      </c>
      <c r="D1199" s="110" t="str">
        <f>'[5]存货（  ）抽查盘点表'!E1240</f>
        <v>国标75mm</v>
      </c>
      <c r="E1199" s="108"/>
      <c r="F1199" s="108" t="str">
        <f>'[5]存货（  ）抽查盘点表'!G1240</f>
        <v>个</v>
      </c>
      <c r="G1199" s="111">
        <f>'[5]存货（  ）抽查盘点表'!I1240</f>
        <v>24</v>
      </c>
      <c r="H1199" s="111">
        <f t="shared" si="80"/>
        <v>1.46083333333333</v>
      </c>
      <c r="I1199" s="111">
        <f>'[5]存货（  ）抽查盘点表'!J1240</f>
        <v>35.06</v>
      </c>
      <c r="J1199" s="115">
        <f>'[5]存货（  ）抽查盘点表'!O1240</f>
        <v>24</v>
      </c>
      <c r="K1199" s="111">
        <f t="shared" si="81"/>
        <v>0.1460833</v>
      </c>
      <c r="L1199" s="115">
        <f>'[5]存货（  ）抽查盘点表'!Z1240</f>
        <v>3.5059992</v>
      </c>
      <c r="M1199" s="116">
        <f t="shared" si="82"/>
        <v>-31.5540008</v>
      </c>
      <c r="N1199" s="117">
        <f t="shared" si="83"/>
        <v>-0.900000022818026</v>
      </c>
      <c r="O1199" s="118"/>
    </row>
    <row r="1200" s="105" customFormat="1" ht="16.5" customHeight="1" spans="1:15">
      <c r="A1200" s="108">
        <f>'[5]存货（  ）抽查盘点表'!A1241</f>
        <v>1236</v>
      </c>
      <c r="B1200" s="109" t="str">
        <f>'[5]存货（  ）抽查盘点表'!B1241</f>
        <v>1760040754</v>
      </c>
      <c r="C1200" s="108" t="str">
        <f>'[5]存货（  ）抽查盘点表'!D1241</f>
        <v>PVC直接</v>
      </c>
      <c r="D1200" s="110" t="str">
        <f>'[5]存货（  ）抽查盘点表'!E1241</f>
        <v>国标110㎜</v>
      </c>
      <c r="E1200" s="108"/>
      <c r="F1200" s="108" t="str">
        <f>'[5]存货（  ）抽查盘点表'!G1241</f>
        <v>个</v>
      </c>
      <c r="G1200" s="111">
        <f>'[5]存货（  ）抽查盘点表'!I1241</f>
        <v>40</v>
      </c>
      <c r="H1200" s="111">
        <f t="shared" si="80"/>
        <v>1.87825</v>
      </c>
      <c r="I1200" s="111">
        <f>'[5]存货（  ）抽查盘点表'!J1241</f>
        <v>75.13</v>
      </c>
      <c r="J1200" s="115">
        <f>'[5]存货（  ）抽查盘点表'!O1241</f>
        <v>40</v>
      </c>
      <c r="K1200" s="111">
        <f t="shared" si="81"/>
        <v>0.187825</v>
      </c>
      <c r="L1200" s="115">
        <f>'[5]存货（  ）抽查盘点表'!Z1241</f>
        <v>7.513</v>
      </c>
      <c r="M1200" s="116">
        <f t="shared" si="82"/>
        <v>-67.617</v>
      </c>
      <c r="N1200" s="117">
        <f t="shared" si="83"/>
        <v>-0.9</v>
      </c>
      <c r="O1200" s="118"/>
    </row>
    <row r="1201" s="105" customFormat="1" ht="16.5" customHeight="1" spans="1:15">
      <c r="A1201" s="108">
        <f>'[5]存货（  ）抽查盘点表'!A1242</f>
        <v>1237</v>
      </c>
      <c r="B1201" s="109" t="str">
        <f>'[5]存货（  ）抽查盘点表'!B1242</f>
        <v>1760040800</v>
      </c>
      <c r="C1201" s="108" t="str">
        <f>'[5]存货（  ）抽查盘点表'!D1242</f>
        <v>通管板（小模具）</v>
      </c>
      <c r="D1201" s="110" t="str">
        <f>'[5]存货（  ）抽查盘点表'!E1242</f>
        <v>澳标40MM</v>
      </c>
      <c r="E1201" s="108"/>
      <c r="F1201" s="108" t="str">
        <f>'[5]存货（  ）抽查盘点表'!G1242</f>
        <v>个</v>
      </c>
      <c r="G1201" s="111">
        <f>'[5]存货（  ）抽查盘点表'!I1242</f>
        <v>1119</v>
      </c>
      <c r="H1201" s="111">
        <f t="shared" si="80"/>
        <v>0.29</v>
      </c>
      <c r="I1201" s="111">
        <f>'[5]存货（  ）抽查盘点表'!J1242</f>
        <v>324.51</v>
      </c>
      <c r="J1201" s="115">
        <f>'[5]存货（  ）抽查盘点表'!O1242</f>
        <v>1119</v>
      </c>
      <c r="K1201" s="111">
        <f t="shared" si="81"/>
        <v>0.029</v>
      </c>
      <c r="L1201" s="115">
        <f>'[5]存货（  ）抽查盘点表'!Z1242</f>
        <v>32.451</v>
      </c>
      <c r="M1201" s="116">
        <f t="shared" si="82"/>
        <v>-292.059</v>
      </c>
      <c r="N1201" s="117">
        <f t="shared" si="83"/>
        <v>-0.9</v>
      </c>
      <c r="O1201" s="118"/>
    </row>
    <row r="1202" s="105" customFormat="1" ht="16.5" customHeight="1" spans="1:15">
      <c r="A1202" s="108">
        <f>'[5]存货（  ）抽查盘点表'!A1243</f>
        <v>1238</v>
      </c>
      <c r="B1202" s="109" t="str">
        <f>'[5]存货（  ）抽查盘点表'!B1243</f>
        <v>1760040801</v>
      </c>
      <c r="C1202" s="108" t="str">
        <f>'[5]存货（  ）抽查盘点表'!D1243</f>
        <v>通管板（小模具）</v>
      </c>
      <c r="D1202" s="110" t="str">
        <f>'[5]存货（  ）抽查盘点表'!E1243</f>
        <v>澳标50MM</v>
      </c>
      <c r="E1202" s="108"/>
      <c r="F1202" s="108" t="str">
        <f>'[5]存货（  ）抽查盘点表'!G1243</f>
        <v>个</v>
      </c>
      <c r="G1202" s="111">
        <f>'[5]存货（  ）抽查盘点表'!I1243</f>
        <v>791</v>
      </c>
      <c r="H1202" s="111">
        <f t="shared" si="80"/>
        <v>0.291378002528445</v>
      </c>
      <c r="I1202" s="111">
        <f>'[5]存货（  ）抽查盘点表'!J1243</f>
        <v>230.48</v>
      </c>
      <c r="J1202" s="115">
        <f>'[5]存货（  ）抽查盘点表'!O1243</f>
        <v>791</v>
      </c>
      <c r="K1202" s="111">
        <f t="shared" si="81"/>
        <v>0.0291378</v>
      </c>
      <c r="L1202" s="115">
        <f>'[5]存货（  ）抽查盘点表'!Z1243</f>
        <v>23.0479998</v>
      </c>
      <c r="M1202" s="116">
        <f t="shared" si="82"/>
        <v>-207.4320002</v>
      </c>
      <c r="N1202" s="117">
        <f t="shared" si="83"/>
        <v>-0.900000000867754</v>
      </c>
      <c r="O1202" s="118"/>
    </row>
    <row r="1203" s="105" customFormat="1" ht="16.5" customHeight="1" spans="1:15">
      <c r="A1203" s="108">
        <f>'[5]存货（  ）抽查盘点表'!A1244</f>
        <v>1239</v>
      </c>
      <c r="B1203" s="109" t="str">
        <f>'[5]存货（  ）抽查盘点表'!B1244</f>
        <v>1760040802</v>
      </c>
      <c r="C1203" s="108" t="str">
        <f>'[5]存货（  ）抽查盘点表'!D1244</f>
        <v>通管板（大模具）</v>
      </c>
      <c r="D1203" s="110" t="str">
        <f>'[5]存货（  ）抽查盘点表'!E1244</f>
        <v>澳标100mm</v>
      </c>
      <c r="E1203" s="108"/>
      <c r="F1203" s="108" t="str">
        <f>'[5]存货（  ）抽查盘点表'!G1244</f>
        <v>个</v>
      </c>
      <c r="G1203" s="111">
        <f>'[5]存货（  ）抽查盘点表'!I1244</f>
        <v>606</v>
      </c>
      <c r="H1203" s="111">
        <f t="shared" si="80"/>
        <v>1.14775577557756</v>
      </c>
      <c r="I1203" s="111">
        <f>'[5]存货（  ）抽查盘点表'!J1244</f>
        <v>695.54</v>
      </c>
      <c r="J1203" s="115">
        <f>'[5]存货（  ）抽查盘点表'!O1244</f>
        <v>606</v>
      </c>
      <c r="K1203" s="111">
        <f t="shared" si="81"/>
        <v>0.1147756</v>
      </c>
      <c r="L1203" s="115">
        <f>'[5]存货（  ）抽查盘点表'!Z1244</f>
        <v>69.5540136</v>
      </c>
      <c r="M1203" s="116">
        <f t="shared" si="82"/>
        <v>-625.9859864</v>
      </c>
      <c r="N1203" s="117">
        <f t="shared" si="83"/>
        <v>-0.899999980446847</v>
      </c>
      <c r="O1203" s="118"/>
    </row>
    <row r="1204" s="105" customFormat="1" ht="16.5" customHeight="1" spans="1:15">
      <c r="A1204" s="108">
        <f>'[5]存货（  ）抽查盘点表'!A1245</f>
        <v>1240</v>
      </c>
      <c r="B1204" s="109" t="str">
        <f>'[5]存货（  ）抽查盘点表'!B1245</f>
        <v>1760040953</v>
      </c>
      <c r="C1204" s="108" t="str">
        <f>'[5]存货（  ）抽查盘点表'!D1245</f>
        <v>PVC通风帽</v>
      </c>
      <c r="D1204" s="110" t="str">
        <f>'[5]存货（  ）抽查盘点表'!E1245</f>
        <v>国标110㎜</v>
      </c>
      <c r="E1204" s="108"/>
      <c r="F1204" s="108" t="str">
        <f>'[5]存货（  ）抽查盘点表'!G1245</f>
        <v>个</v>
      </c>
      <c r="G1204" s="111">
        <f>'[5]存货（  ）抽查盘点表'!I1245</f>
        <v>6</v>
      </c>
      <c r="H1204" s="111">
        <f t="shared" si="80"/>
        <v>21</v>
      </c>
      <c r="I1204" s="111">
        <f>'[5]存货（  ）抽查盘点表'!J1245</f>
        <v>126</v>
      </c>
      <c r="J1204" s="115">
        <f>'[5]存货（  ）抽查盘点表'!O1245</f>
        <v>6</v>
      </c>
      <c r="K1204" s="111">
        <f t="shared" si="81"/>
        <v>2.1</v>
      </c>
      <c r="L1204" s="115">
        <f>'[5]存货（  ）抽查盘点表'!Z1245</f>
        <v>12.6</v>
      </c>
      <c r="M1204" s="116">
        <f t="shared" si="82"/>
        <v>-113.4</v>
      </c>
      <c r="N1204" s="117">
        <f t="shared" si="83"/>
        <v>-0.9</v>
      </c>
      <c r="O1204" s="118"/>
    </row>
    <row r="1205" s="105" customFormat="1" ht="16.5" customHeight="1" spans="1:15">
      <c r="A1205" s="108">
        <f>'[5]存货（  ）抽查盘点表'!A1246</f>
        <v>1241</v>
      </c>
      <c r="B1205" s="109" t="str">
        <f>'[5]存货（  ）抽查盘点表'!B1246</f>
        <v>1760041051</v>
      </c>
      <c r="C1205" s="108" t="str">
        <f>'[5]存货（  ）抽查盘点表'!D1246</f>
        <v>PVC吊卡</v>
      </c>
      <c r="D1205" s="110" t="str">
        <f>'[5]存货（  ）抽查盘点表'!E1246</f>
        <v>国标110mm</v>
      </c>
      <c r="E1205" s="108"/>
      <c r="F1205" s="108" t="str">
        <f>'[5]存货（  ）抽查盘点表'!G1246</f>
        <v>个</v>
      </c>
      <c r="G1205" s="111">
        <f>'[5]存货（  ）抽查盘点表'!I1246</f>
        <v>136</v>
      </c>
      <c r="H1205" s="111">
        <f t="shared" si="80"/>
        <v>2.41683823529412</v>
      </c>
      <c r="I1205" s="111">
        <f>'[5]存货（  ）抽查盘点表'!J1246</f>
        <v>328.69</v>
      </c>
      <c r="J1205" s="115">
        <f>'[5]存货（  ）抽查盘点表'!O1246</f>
        <v>136</v>
      </c>
      <c r="K1205" s="111">
        <f t="shared" si="81"/>
        <v>0.2416838</v>
      </c>
      <c r="L1205" s="115">
        <f>'[5]存货（  ）抽查盘点表'!Z1246</f>
        <v>32.8689968</v>
      </c>
      <c r="M1205" s="116">
        <f t="shared" si="82"/>
        <v>-295.8210032</v>
      </c>
      <c r="N1205" s="117">
        <f t="shared" si="83"/>
        <v>-0.900000009735617</v>
      </c>
      <c r="O1205" s="118"/>
    </row>
    <row r="1206" s="105" customFormat="1" ht="16.5" customHeight="1" spans="1:15">
      <c r="A1206" s="108">
        <f>'[5]存货（  ）抽查盘点表'!A1247</f>
        <v>1242</v>
      </c>
      <c r="B1206" s="109" t="str">
        <f>'[5]存货（  ）抽查盘点表'!B1247</f>
        <v>1760049903</v>
      </c>
      <c r="C1206" s="108" t="str">
        <f>'[5]存货（  ）抽查盘点表'!D1247</f>
        <v>穿线管（铁管）</v>
      </c>
      <c r="D1206" s="110" t="str">
        <f>'[5]存货（  ）抽查盘点表'!E1247</f>
        <v>国标16㎜</v>
      </c>
      <c r="E1206" s="108"/>
      <c r="F1206" s="108" t="str">
        <f>'[5]存货（  ）抽查盘点表'!G1247</f>
        <v>米</v>
      </c>
      <c r="G1206" s="111">
        <f>'[5]存货（  ）抽查盘点表'!I1247</f>
        <v>12</v>
      </c>
      <c r="H1206" s="111">
        <f t="shared" si="80"/>
        <v>2.025</v>
      </c>
      <c r="I1206" s="111">
        <f>'[5]存货（  ）抽查盘点表'!J1247</f>
        <v>24.3</v>
      </c>
      <c r="J1206" s="115">
        <f>'[5]存货（  ）抽查盘点表'!O1247</f>
        <v>12</v>
      </c>
      <c r="K1206" s="111">
        <f t="shared" si="81"/>
        <v>0.2025</v>
      </c>
      <c r="L1206" s="115">
        <f>'[5]存货（  ）抽查盘点表'!Z1247</f>
        <v>2.43</v>
      </c>
      <c r="M1206" s="116">
        <f t="shared" si="82"/>
        <v>-21.87</v>
      </c>
      <c r="N1206" s="117">
        <f t="shared" si="83"/>
        <v>-0.9</v>
      </c>
      <c r="O1206" s="118"/>
    </row>
    <row r="1207" s="105" customFormat="1" ht="16.5" customHeight="1" spans="1:15">
      <c r="A1207" s="108">
        <f>'[5]存货（  ）抽查盘点表'!A1248</f>
        <v>1243</v>
      </c>
      <c r="B1207" s="109" t="str">
        <f>'[5]存货（  ）抽查盘点表'!B1248</f>
        <v>1760049909</v>
      </c>
      <c r="C1207" s="108" t="str">
        <f>'[5]存货（  ）抽查盘点表'!D1248</f>
        <v>PVC穿线管</v>
      </c>
      <c r="D1207" s="110" t="str">
        <f>'[5]存货（  ）抽查盘点表'!E1248</f>
        <v>Φ40</v>
      </c>
      <c r="E1207" s="108"/>
      <c r="F1207" s="108" t="str">
        <f>'[5]存货（  ）抽查盘点表'!G1248</f>
        <v>米</v>
      </c>
      <c r="G1207" s="111">
        <f>'[5]存货（  ）抽查盘点表'!I1248</f>
        <v>66</v>
      </c>
      <c r="H1207" s="111">
        <f t="shared" si="80"/>
        <v>2.86393939393939</v>
      </c>
      <c r="I1207" s="111">
        <f>'[5]存货（  ）抽查盘点表'!J1248</f>
        <v>189.02</v>
      </c>
      <c r="J1207" s="115">
        <f>'[5]存货（  ）抽查盘点表'!O1248</f>
        <v>66</v>
      </c>
      <c r="K1207" s="111">
        <f t="shared" si="81"/>
        <v>0.2863939</v>
      </c>
      <c r="L1207" s="115">
        <f>'[5]存货（  ）抽查盘点表'!Z1248</f>
        <v>18.9019974</v>
      </c>
      <c r="M1207" s="116">
        <f t="shared" si="82"/>
        <v>-170.1180026</v>
      </c>
      <c r="N1207" s="117">
        <f t="shared" si="83"/>
        <v>-0.900000013755158</v>
      </c>
      <c r="O1207" s="118"/>
    </row>
    <row r="1208" s="105" customFormat="1" ht="16.5" customHeight="1" spans="1:15">
      <c r="A1208" s="108">
        <f>'[5]存货（  ）抽查盘点表'!A1249</f>
        <v>1244</v>
      </c>
      <c r="B1208" s="109" t="str">
        <f>'[5]存货（  ）抽查盘点表'!B1249</f>
        <v>1760049912</v>
      </c>
      <c r="C1208" s="108" t="str">
        <f>'[5]存货（  ）抽查盘点表'!D1249</f>
        <v>PVC穿线管</v>
      </c>
      <c r="D1208" s="110" t="str">
        <f>'[5]存货（  ）抽查盘点表'!E1249</f>
        <v>25</v>
      </c>
      <c r="E1208" s="108"/>
      <c r="F1208" s="108" t="str">
        <f>'[5]存货（  ）抽查盘点表'!G1249</f>
        <v>米</v>
      </c>
      <c r="G1208" s="111">
        <f>'[5]存货（  ）抽查盘点表'!I1249</f>
        <v>9836</v>
      </c>
      <c r="H1208" s="111">
        <f t="shared" si="80"/>
        <v>1.4064487596584</v>
      </c>
      <c r="I1208" s="111">
        <f>'[5]存货（  ）抽查盘点表'!J1249</f>
        <v>13833.83</v>
      </c>
      <c r="J1208" s="115">
        <f>'[5]存货（  ）抽查盘点表'!O1249</f>
        <v>9836</v>
      </c>
      <c r="K1208" s="111">
        <f t="shared" si="81"/>
        <v>0.1406449</v>
      </c>
      <c r="L1208" s="115">
        <f>'[5]存货（  ）抽查盘点表'!Z1249</f>
        <v>1383.3832364</v>
      </c>
      <c r="M1208" s="116">
        <f t="shared" si="82"/>
        <v>-12450.4467636</v>
      </c>
      <c r="N1208" s="117">
        <f t="shared" si="83"/>
        <v>-0.899999982911457</v>
      </c>
      <c r="O1208" s="118"/>
    </row>
    <row r="1209" s="105" customFormat="1" ht="16.5" customHeight="1" spans="1:15">
      <c r="A1209" s="108">
        <f>'[5]存货（  ）抽查盘点表'!A1250</f>
        <v>1245</v>
      </c>
      <c r="B1209" s="109" t="str">
        <f>'[5]存货（  ）抽查盘点表'!B1250</f>
        <v>1760980100</v>
      </c>
      <c r="C1209" s="108" t="str">
        <f>'[5]存货（  ）抽查盘点表'!D1250</f>
        <v>橡塑保温管</v>
      </c>
      <c r="D1209" s="110" t="str">
        <f>'[5]存货（  ）抽查盘点表'!E1250</f>
        <v>20mm*20mm</v>
      </c>
      <c r="E1209" s="108"/>
      <c r="F1209" s="108" t="str">
        <f>'[5]存货（  ）抽查盘点表'!G1250</f>
        <v>米</v>
      </c>
      <c r="G1209" s="111">
        <f>'[5]存货（  ）抽查盘点表'!I1250</f>
        <v>0</v>
      </c>
      <c r="H1209" s="111">
        <f t="shared" si="80"/>
        <v>0</v>
      </c>
      <c r="I1209" s="111">
        <f>'[5]存货（  ）抽查盘点表'!J1250</f>
        <v>3.11</v>
      </c>
      <c r="J1209" s="115">
        <f>'[5]存货（  ）抽查盘点表'!O1250</f>
        <v>0</v>
      </c>
      <c r="K1209" s="111">
        <f t="shared" si="81"/>
        <v>0</v>
      </c>
      <c r="L1209" s="115">
        <f>'[5]存货（  ）抽查盘点表'!Z1250</f>
        <v>0</v>
      </c>
      <c r="M1209" s="116">
        <f t="shared" si="82"/>
        <v>-3.11</v>
      </c>
      <c r="N1209" s="117">
        <f t="shared" si="83"/>
        <v>-1</v>
      </c>
      <c r="O1209" s="118"/>
    </row>
    <row r="1210" s="105" customFormat="1" ht="16.5" customHeight="1" spans="1:15">
      <c r="A1210" s="108">
        <f>'[5]存货（  ）抽查盘点表'!A1251</f>
        <v>1246</v>
      </c>
      <c r="B1210" s="109" t="str">
        <f>'[5]存货（  ）抽查盘点表'!B1251</f>
        <v>1760990000</v>
      </c>
      <c r="C1210" s="108" t="str">
        <f>'[5]存货（  ）抽查盘点表'!D1251</f>
        <v>角阀</v>
      </c>
      <c r="D1210" s="110" t="str">
        <f>'[5]存货（  ）抽查盘点表'!E1251</f>
        <v>15</v>
      </c>
      <c r="E1210" s="108"/>
      <c r="F1210" s="108" t="str">
        <f>'[5]存货（  ）抽查盘点表'!G1251</f>
        <v>个</v>
      </c>
      <c r="G1210" s="111">
        <f>'[5]存货（  ）抽查盘点表'!I1251</f>
        <v>6</v>
      </c>
      <c r="H1210" s="111">
        <f t="shared" si="80"/>
        <v>22.095</v>
      </c>
      <c r="I1210" s="111">
        <f>'[5]存货（  ）抽查盘点表'!J1251</f>
        <v>132.57</v>
      </c>
      <c r="J1210" s="115">
        <f>'[5]存货（  ）抽查盘点表'!O1251</f>
        <v>0</v>
      </c>
      <c r="K1210" s="111">
        <f t="shared" si="81"/>
        <v>0</v>
      </c>
      <c r="L1210" s="115">
        <f>'[5]存货（  ）抽查盘点表'!Z1251</f>
        <v>0</v>
      </c>
      <c r="M1210" s="116">
        <f t="shared" si="82"/>
        <v>-132.57</v>
      </c>
      <c r="N1210" s="117">
        <f t="shared" si="83"/>
        <v>-1</v>
      </c>
      <c r="O1210" s="118"/>
    </row>
    <row r="1211" s="105" customFormat="1" ht="16.5" customHeight="1" spans="1:15">
      <c r="A1211" s="108">
        <f>'[5]存货（  ）抽查盘点表'!A1252</f>
        <v>1247</v>
      </c>
      <c r="B1211" s="109" t="str">
        <f>'[5]存货（  ）抽查盘点表'!B1252</f>
        <v>1760990002</v>
      </c>
      <c r="C1211" s="108" t="str">
        <f>'[5]存货（  ）抽查盘点表'!D1252</f>
        <v>角阀</v>
      </c>
      <c r="D1211" s="110" t="str">
        <f>'[5]存货（  ）抽查盘点表'!E1252</f>
        <v>澳标3/4</v>
      </c>
      <c r="E1211" s="108"/>
      <c r="F1211" s="108" t="str">
        <f>'[5]存货（  ）抽查盘点表'!G1252</f>
        <v>件</v>
      </c>
      <c r="G1211" s="111">
        <f>'[5]存货（  ）抽查盘点表'!I1252</f>
        <v>2</v>
      </c>
      <c r="H1211" s="111">
        <f t="shared" si="80"/>
        <v>43.16</v>
      </c>
      <c r="I1211" s="111">
        <f>'[5]存货（  ）抽查盘点表'!J1252</f>
        <v>86.32</v>
      </c>
      <c r="J1211" s="115">
        <f>'[5]存货（  ）抽查盘点表'!O1252</f>
        <v>2</v>
      </c>
      <c r="K1211" s="111">
        <f t="shared" si="81"/>
        <v>4.316</v>
      </c>
      <c r="L1211" s="115">
        <f>'[5]存货（  ）抽查盘点表'!Z1252</f>
        <v>8.632</v>
      </c>
      <c r="M1211" s="116">
        <f t="shared" si="82"/>
        <v>-77.688</v>
      </c>
      <c r="N1211" s="117">
        <f t="shared" si="83"/>
        <v>-0.9</v>
      </c>
      <c r="O1211" s="118"/>
    </row>
    <row r="1212" s="105" customFormat="1" ht="16.5" customHeight="1" spans="1:15">
      <c r="A1212" s="108">
        <f>'[5]存货（  ）抽查盘点表'!A1253</f>
        <v>1248</v>
      </c>
      <c r="B1212" s="109" t="str">
        <f>'[5]存货（  ）抽查盘点表'!B1253</f>
        <v>1760990003</v>
      </c>
      <c r="C1212" s="108" t="str">
        <f>'[5]存货（  ）抽查盘点表'!D1253</f>
        <v>角阀</v>
      </c>
      <c r="D1212" s="110" t="str">
        <f>'[5]存货（  ）抽查盘点表'!E1253</f>
        <v>澳标1/2</v>
      </c>
      <c r="E1212" s="108"/>
      <c r="F1212" s="108" t="str">
        <f>'[5]存货（  ）抽查盘点表'!G1253</f>
        <v>件</v>
      </c>
      <c r="G1212" s="111">
        <f>'[5]存货（  ）抽查盘点表'!I1253</f>
        <v>75</v>
      </c>
      <c r="H1212" s="111">
        <f t="shared" si="80"/>
        <v>28.6126666666667</v>
      </c>
      <c r="I1212" s="111">
        <f>'[5]存货（  ）抽查盘点表'!J1253</f>
        <v>2145.95</v>
      </c>
      <c r="J1212" s="115">
        <f>'[5]存货（  ）抽查盘点表'!O1253</f>
        <v>75</v>
      </c>
      <c r="K1212" s="111">
        <f t="shared" si="81"/>
        <v>2.8612667</v>
      </c>
      <c r="L1212" s="115">
        <f>'[5]存货（  ）抽查盘点表'!Z1253</f>
        <v>214.5950025</v>
      </c>
      <c r="M1212" s="116">
        <f t="shared" si="82"/>
        <v>-1931.3549975</v>
      </c>
      <c r="N1212" s="117">
        <f t="shared" si="83"/>
        <v>-0.899999998835015</v>
      </c>
      <c r="O1212" s="118"/>
    </row>
    <row r="1213" s="105" customFormat="1" ht="16.5" customHeight="1" spans="1:15">
      <c r="A1213" s="108">
        <f>'[5]存货（  ）抽查盘点表'!A1254</f>
        <v>1249</v>
      </c>
      <c r="B1213" s="109" t="str">
        <f>'[5]存货（  ）抽查盘点表'!B1254</f>
        <v>1760990004</v>
      </c>
      <c r="C1213" s="108" t="str">
        <f>'[5]存货（  ）抽查盘点表'!D1254</f>
        <v>角阀</v>
      </c>
      <c r="D1213" s="110" t="str">
        <f>'[5]存货（  ）抽查盘点表'!E1254</f>
        <v>20</v>
      </c>
      <c r="E1213" s="108"/>
      <c r="F1213" s="108" t="str">
        <f>'[5]存货（  ）抽查盘点表'!G1254</f>
        <v>件</v>
      </c>
      <c r="G1213" s="111">
        <f>'[5]存货（  ）抽查盘点表'!I1254</f>
        <v>4</v>
      </c>
      <c r="H1213" s="111">
        <f t="shared" si="80"/>
        <v>24.775</v>
      </c>
      <c r="I1213" s="111">
        <f>'[5]存货（  ）抽查盘点表'!J1254</f>
        <v>99.1</v>
      </c>
      <c r="J1213" s="115">
        <f>'[5]存货（  ）抽查盘点表'!O1254</f>
        <v>0</v>
      </c>
      <c r="K1213" s="111">
        <f t="shared" si="81"/>
        <v>0</v>
      </c>
      <c r="L1213" s="115">
        <f>'[5]存货（  ）抽查盘点表'!Z1254</f>
        <v>0</v>
      </c>
      <c r="M1213" s="116">
        <f t="shared" si="82"/>
        <v>-99.1</v>
      </c>
      <c r="N1213" s="117">
        <f t="shared" si="83"/>
        <v>-1</v>
      </c>
      <c r="O1213" s="118"/>
    </row>
    <row r="1214" s="105" customFormat="1" ht="16.5" customHeight="1" spans="1:15">
      <c r="A1214" s="108">
        <f>'[5]存货（  ）抽查盘点表'!A1255</f>
        <v>1250</v>
      </c>
      <c r="B1214" s="109" t="str">
        <f>'[5]存货（  ）抽查盘点表'!B1255</f>
        <v>1770013015</v>
      </c>
      <c r="C1214" s="108" t="str">
        <f>'[5]存货（  ）抽查盘点表'!D1255</f>
        <v>聚氯乙烯绝缘电线-黄</v>
      </c>
      <c r="D1214" s="110" t="str">
        <f>'[5]存货（  ）抽查盘点表'!E1255</f>
        <v>国标 BV-450/750V-1*6</v>
      </c>
      <c r="E1214" s="108"/>
      <c r="F1214" s="108" t="str">
        <f>'[5]存货（  ）抽查盘点表'!G1255</f>
        <v>米</v>
      </c>
      <c r="G1214" s="111">
        <f>'[5]存货（  ）抽查盘点表'!I1255</f>
        <v>95</v>
      </c>
      <c r="H1214" s="111">
        <f t="shared" si="80"/>
        <v>4.69831578947368</v>
      </c>
      <c r="I1214" s="111">
        <f>'[5]存货（  ）抽查盘点表'!J1255</f>
        <v>446.34</v>
      </c>
      <c r="J1214" s="115">
        <f>'[5]存货（  ）抽查盘点表'!O1255</f>
        <v>95</v>
      </c>
      <c r="K1214" s="111">
        <f t="shared" si="81"/>
        <v>0.4698316</v>
      </c>
      <c r="L1214" s="115">
        <f>'[5]存货（  ）抽查盘点表'!Z1255</f>
        <v>44.634002</v>
      </c>
      <c r="M1214" s="116">
        <f t="shared" si="82"/>
        <v>-401.705998</v>
      </c>
      <c r="N1214" s="117">
        <f t="shared" si="83"/>
        <v>-0.899999995519111</v>
      </c>
      <c r="O1214" s="118"/>
    </row>
    <row r="1215" s="105" customFormat="1" ht="16.5" customHeight="1" spans="1:15">
      <c r="A1215" s="108">
        <f>'[5]存货（  ）抽查盘点表'!A1256</f>
        <v>1251</v>
      </c>
      <c r="B1215" s="109" t="str">
        <f>'[5]存货（  ）抽查盘点表'!B1256</f>
        <v>1770013016</v>
      </c>
      <c r="C1215" s="108" t="str">
        <f>'[5]存货（  ）抽查盘点表'!D1256</f>
        <v>聚氯乙烯绝缘电线-黄绿</v>
      </c>
      <c r="D1215" s="110" t="str">
        <f>'[5]存货（  ）抽查盘点表'!E1256</f>
        <v>国标 BV-450/750V-1*6</v>
      </c>
      <c r="E1215" s="108"/>
      <c r="F1215" s="108" t="str">
        <f>'[5]存货（  ）抽查盘点表'!G1256</f>
        <v>米</v>
      </c>
      <c r="G1215" s="111">
        <f>'[5]存货（  ）抽查盘点表'!I1256</f>
        <v>53</v>
      </c>
      <c r="H1215" s="111">
        <f t="shared" si="80"/>
        <v>2.5711320754717</v>
      </c>
      <c r="I1215" s="111">
        <f>'[5]存货（  ）抽查盘点表'!J1256</f>
        <v>136.27</v>
      </c>
      <c r="J1215" s="115">
        <f>'[5]存货（  ）抽查盘点表'!O1256</f>
        <v>53</v>
      </c>
      <c r="K1215" s="111">
        <f t="shared" si="81"/>
        <v>0.2571132</v>
      </c>
      <c r="L1215" s="115">
        <f>'[5]存货（  ）抽查盘点表'!Z1256</f>
        <v>13.6269996</v>
      </c>
      <c r="M1215" s="116">
        <f t="shared" si="82"/>
        <v>-122.6430004</v>
      </c>
      <c r="N1215" s="117">
        <f t="shared" si="83"/>
        <v>-0.900000002935349</v>
      </c>
      <c r="O1215" s="118"/>
    </row>
    <row r="1216" s="105" customFormat="1" ht="16.5" customHeight="1" spans="1:15">
      <c r="A1216" s="108">
        <f>'[5]存货（  ）抽查盘点表'!A1257</f>
        <v>1252</v>
      </c>
      <c r="B1216" s="109" t="str">
        <f>'[5]存货（  ）抽查盘点表'!B1257</f>
        <v>1770013017</v>
      </c>
      <c r="C1216" s="108" t="str">
        <f>'[5]存货（  ）抽查盘点表'!D1257</f>
        <v>聚氯乙烯绝缘电线-红</v>
      </c>
      <c r="D1216" s="110" t="str">
        <f>'[5]存货（  ）抽查盘点表'!E1257</f>
        <v>国标 BV-450/750V-1*10</v>
      </c>
      <c r="E1216" s="108"/>
      <c r="F1216" s="108" t="str">
        <f>'[5]存货（  ）抽查盘点表'!G1257</f>
        <v>米</v>
      </c>
      <c r="G1216" s="111">
        <f>'[5]存货（  ）抽查盘点表'!I1257</f>
        <v>70</v>
      </c>
      <c r="H1216" s="111">
        <f t="shared" si="80"/>
        <v>3.91457142857143</v>
      </c>
      <c r="I1216" s="111">
        <f>'[5]存货（  ）抽查盘点表'!J1257</f>
        <v>274.02</v>
      </c>
      <c r="J1216" s="115">
        <f>'[5]存货（  ）抽查盘点表'!O1257</f>
        <v>70</v>
      </c>
      <c r="K1216" s="111">
        <f t="shared" si="81"/>
        <v>0.3914571</v>
      </c>
      <c r="L1216" s="115">
        <f>'[5]存货（  ）抽查盘点表'!Z1257</f>
        <v>27.401997</v>
      </c>
      <c r="M1216" s="116">
        <f t="shared" si="82"/>
        <v>-246.618003</v>
      </c>
      <c r="N1216" s="117">
        <f t="shared" si="83"/>
        <v>-0.900000010948106</v>
      </c>
      <c r="O1216" s="118"/>
    </row>
    <row r="1217" s="105" customFormat="1" ht="16.5" customHeight="1" spans="1:15">
      <c r="A1217" s="108">
        <f>'[5]存货（  ）抽查盘点表'!A1258</f>
        <v>1253</v>
      </c>
      <c r="B1217" s="109" t="str">
        <f>'[5]存货（  ）抽查盘点表'!B1258</f>
        <v>1770013018</v>
      </c>
      <c r="C1217" s="108" t="str">
        <f>'[5]存货（  ）抽查盘点表'!D1258</f>
        <v>聚氯乙烯绝缘电线-蓝</v>
      </c>
      <c r="D1217" s="110" t="str">
        <f>'[5]存货（  ）抽查盘点表'!E1258</f>
        <v>国标 BV-450/750V-1*10</v>
      </c>
      <c r="E1217" s="108"/>
      <c r="F1217" s="108" t="str">
        <f>'[5]存货（  ）抽查盘点表'!G1258</f>
        <v>米</v>
      </c>
      <c r="G1217" s="111">
        <f>'[5]存货（  ）抽查盘点表'!I1258</f>
        <v>300</v>
      </c>
      <c r="H1217" s="111">
        <f t="shared" si="80"/>
        <v>3.91453333333333</v>
      </c>
      <c r="I1217" s="111">
        <f>'[5]存货（  ）抽查盘点表'!J1258</f>
        <v>1174.36</v>
      </c>
      <c r="J1217" s="115">
        <f>'[5]存货（  ）抽查盘点表'!O1258</f>
        <v>130</v>
      </c>
      <c r="K1217" s="111">
        <f t="shared" si="81"/>
        <v>0.3914533</v>
      </c>
      <c r="L1217" s="115">
        <f>'[5]存货（  ）抽查盘点表'!Z1258</f>
        <v>50.888929</v>
      </c>
      <c r="M1217" s="116">
        <f t="shared" si="82"/>
        <v>-1123.471071</v>
      </c>
      <c r="N1217" s="117">
        <f t="shared" si="83"/>
        <v>-0.95666667035662</v>
      </c>
      <c r="O1217" s="118"/>
    </row>
    <row r="1218" s="105" customFormat="1" ht="16.5" customHeight="1" spans="1:15">
      <c r="A1218" s="108">
        <f>'[5]存货（  ）抽查盘点表'!A1259</f>
        <v>1254</v>
      </c>
      <c r="B1218" s="109" t="str">
        <f>'[5]存货（  ）抽查盘点表'!B1259</f>
        <v>1770013019</v>
      </c>
      <c r="C1218" s="108" t="str">
        <f>'[5]存货（  ）抽查盘点表'!D1259</f>
        <v>聚氯乙烯绝缘电线-黄</v>
      </c>
      <c r="D1218" s="110" t="str">
        <f>'[5]存货（  ）抽查盘点表'!E1259</f>
        <v>国标 BV-450/750V-1*10</v>
      </c>
      <c r="E1218" s="108"/>
      <c r="F1218" s="108" t="str">
        <f>'[5]存货（  ）抽查盘点表'!G1259</f>
        <v>米</v>
      </c>
      <c r="G1218" s="111">
        <f>'[5]存货（  ）抽查盘点表'!I1259</f>
        <v>6</v>
      </c>
      <c r="H1218" s="111">
        <f t="shared" si="80"/>
        <v>4.615</v>
      </c>
      <c r="I1218" s="111">
        <f>'[5]存货（  ）抽查盘点表'!J1259</f>
        <v>27.69</v>
      </c>
      <c r="J1218" s="115">
        <f>'[5]存货（  ）抽查盘点表'!O1259</f>
        <v>6</v>
      </c>
      <c r="K1218" s="111">
        <f t="shared" si="81"/>
        <v>0.4615</v>
      </c>
      <c r="L1218" s="115">
        <f>'[5]存货（  ）抽查盘点表'!Z1259</f>
        <v>2.769</v>
      </c>
      <c r="M1218" s="116">
        <f t="shared" si="82"/>
        <v>-24.921</v>
      </c>
      <c r="N1218" s="117">
        <f t="shared" si="83"/>
        <v>-0.9</v>
      </c>
      <c r="O1218" s="118"/>
    </row>
    <row r="1219" s="105" customFormat="1" ht="16.5" customHeight="1" spans="1:15">
      <c r="A1219" s="108">
        <f>'[5]存货（  ）抽查盘点表'!A1260</f>
        <v>1255</v>
      </c>
      <c r="B1219" s="109" t="str">
        <f>'[5]存货（  ）抽查盘点表'!B1260</f>
        <v>1770013023</v>
      </c>
      <c r="C1219" s="108" t="str">
        <f>'[5]存货（  ）抽查盘点表'!D1260</f>
        <v>聚氯乙烯绝缘电线-绿</v>
      </c>
      <c r="D1219" s="110" t="str">
        <f>'[5]存货（  ）抽查盘点表'!E1260</f>
        <v>国标 BV-450/750V-1*6</v>
      </c>
      <c r="E1219" s="108"/>
      <c r="F1219" s="108" t="str">
        <f>'[5]存货（  ）抽查盘点表'!G1260</f>
        <v>米</v>
      </c>
      <c r="G1219" s="111">
        <f>'[5]存货（  ）抽查盘点表'!I1260</f>
        <v>136</v>
      </c>
      <c r="H1219" s="111">
        <f t="shared" si="80"/>
        <v>2.11110294117647</v>
      </c>
      <c r="I1219" s="111">
        <f>'[5]存货（  ）抽查盘点表'!J1260</f>
        <v>287.11</v>
      </c>
      <c r="J1219" s="115">
        <f>'[5]存货（  ）抽查盘点表'!O1260</f>
        <v>136</v>
      </c>
      <c r="K1219" s="111">
        <f t="shared" si="81"/>
        <v>0.2111103</v>
      </c>
      <c r="L1219" s="115">
        <f>'[5]存货（  ）抽查盘点表'!Z1260</f>
        <v>28.7110008</v>
      </c>
      <c r="M1219" s="116">
        <f t="shared" si="82"/>
        <v>-258.3989992</v>
      </c>
      <c r="N1219" s="117">
        <f t="shared" si="83"/>
        <v>-0.899999997213611</v>
      </c>
      <c r="O1219" s="118"/>
    </row>
    <row r="1220" s="105" customFormat="1" ht="16.5" customHeight="1" spans="1:15">
      <c r="A1220" s="108">
        <f>'[5]存货（  ）抽查盘点表'!A1261</f>
        <v>1256</v>
      </c>
      <c r="B1220" s="109" t="str">
        <f>'[5]存货（  ）抽查盘点表'!B1261</f>
        <v>1770013024</v>
      </c>
      <c r="C1220" s="108" t="str">
        <f>'[5]存货（  ）抽查盘点表'!D1261</f>
        <v>聚氯乙烯绝缘电线-绿</v>
      </c>
      <c r="D1220" s="110" t="str">
        <f>'[5]存货（  ）抽查盘点表'!E1261</f>
        <v>国标 BV-450/750V-1*10</v>
      </c>
      <c r="E1220" s="108"/>
      <c r="F1220" s="108" t="str">
        <f>'[5]存货（  ）抽查盘点表'!G1261</f>
        <v>米</v>
      </c>
      <c r="G1220" s="111">
        <f>'[5]存货（  ）抽查盘点表'!I1261</f>
        <v>60</v>
      </c>
      <c r="H1220" s="111">
        <f t="shared" si="80"/>
        <v>1.0415</v>
      </c>
      <c r="I1220" s="111">
        <f>'[5]存货（  ）抽查盘点表'!J1261</f>
        <v>62.49</v>
      </c>
      <c r="J1220" s="115">
        <f>'[5]存货（  ）抽查盘点表'!O1261</f>
        <v>60</v>
      </c>
      <c r="K1220" s="111">
        <f t="shared" si="81"/>
        <v>0.10415</v>
      </c>
      <c r="L1220" s="115">
        <f>'[5]存货（  ）抽查盘点表'!Z1261</f>
        <v>6.249</v>
      </c>
      <c r="M1220" s="116">
        <f t="shared" si="82"/>
        <v>-56.241</v>
      </c>
      <c r="N1220" s="117">
        <f t="shared" si="83"/>
        <v>-0.9</v>
      </c>
      <c r="O1220" s="118"/>
    </row>
    <row r="1221" s="105" customFormat="1" ht="16.5" customHeight="1" spans="1:15">
      <c r="A1221" s="108">
        <f>'[5]存货（  ）抽查盘点表'!A1262</f>
        <v>1257</v>
      </c>
      <c r="B1221" s="109" t="str">
        <f>'[5]存货（  ）抽查盘点表'!B1262</f>
        <v>1770013025</v>
      </c>
      <c r="C1221" s="108" t="str">
        <f>'[5]存货（  ）抽查盘点表'!D1262</f>
        <v>聚氯乙烯绝缘电线-黄绿</v>
      </c>
      <c r="D1221" s="110" t="str">
        <f>'[5]存货（  ）抽查盘点表'!E1262</f>
        <v>国标 BV-450/750V-1*10</v>
      </c>
      <c r="E1221" s="108"/>
      <c r="F1221" s="108" t="str">
        <f>'[5]存货（  ）抽查盘点表'!G1262</f>
        <v>米</v>
      </c>
      <c r="G1221" s="111">
        <f>'[5]存货（  ）抽查盘点表'!I1262</f>
        <v>635</v>
      </c>
      <c r="H1221" s="111">
        <f t="shared" si="80"/>
        <v>3.91451968503937</v>
      </c>
      <c r="I1221" s="111">
        <f>'[5]存货（  ）抽查盘点表'!J1262</f>
        <v>2485.72</v>
      </c>
      <c r="J1221" s="115">
        <f>'[5]存货（  ）抽查盘点表'!O1262</f>
        <v>635</v>
      </c>
      <c r="K1221" s="111">
        <f t="shared" si="81"/>
        <v>0.391452</v>
      </c>
      <c r="L1221" s="115">
        <f>'[5]存货（  ）抽查盘点表'!Z1262</f>
        <v>248.57202</v>
      </c>
      <c r="M1221" s="116">
        <f t="shared" si="82"/>
        <v>-2237.14798</v>
      </c>
      <c r="N1221" s="117">
        <f t="shared" si="83"/>
        <v>-0.899999991954041</v>
      </c>
      <c r="O1221" s="118"/>
    </row>
    <row r="1222" s="105" customFormat="1" ht="16.5" customHeight="1" spans="1:15">
      <c r="A1222" s="108">
        <f>'[5]存货（  ）抽查盘点表'!A1263</f>
        <v>1258</v>
      </c>
      <c r="B1222" s="109" t="str">
        <f>'[5]存货（  ）抽查盘点表'!B1263</f>
        <v>1770013060</v>
      </c>
      <c r="C1222" s="108" t="str">
        <f>'[5]存货（  ）抽查盘点表'!D1263</f>
        <v>聚氯乙烯绝缘电线-白</v>
      </c>
      <c r="D1222" s="110" t="str">
        <f>'[5]存货（  ）抽查盘点表'!E1263</f>
        <v>国标 BV-450/750V-1*2.5</v>
      </c>
      <c r="E1222" s="108"/>
      <c r="F1222" s="108" t="str">
        <f>'[5]存货（  ）抽查盘点表'!G1263</f>
        <v>米</v>
      </c>
      <c r="G1222" s="111">
        <f>'[5]存货（  ）抽查盘点表'!I1263</f>
        <v>18</v>
      </c>
      <c r="H1222" s="111">
        <f t="shared" si="80"/>
        <v>1.33888888888889</v>
      </c>
      <c r="I1222" s="111">
        <f>'[5]存货（  ）抽查盘点表'!J1263</f>
        <v>24.1</v>
      </c>
      <c r="J1222" s="115">
        <f>'[5]存货（  ）抽查盘点表'!O1263</f>
        <v>18</v>
      </c>
      <c r="K1222" s="111">
        <f t="shared" si="81"/>
        <v>0.1338889</v>
      </c>
      <c r="L1222" s="115">
        <f>'[5]存货（  ）抽查盘点表'!Z1263</f>
        <v>2.4100002</v>
      </c>
      <c r="M1222" s="116">
        <f t="shared" si="82"/>
        <v>-21.6899998</v>
      </c>
      <c r="N1222" s="117">
        <f t="shared" si="83"/>
        <v>-0.899999991701245</v>
      </c>
      <c r="O1222" s="118"/>
    </row>
    <row r="1223" s="105" customFormat="1" ht="16.5" customHeight="1" spans="1:15">
      <c r="A1223" s="108">
        <f>'[5]存货（  ）抽查盘点表'!A1264</f>
        <v>1259</v>
      </c>
      <c r="B1223" s="109" t="str">
        <f>'[5]存货（  ）抽查盘点表'!B1264</f>
        <v>1770013113</v>
      </c>
      <c r="C1223" s="108" t="str">
        <f>'[5]存货（  ）抽查盘点表'!D1264</f>
        <v>交联聚乙烯绝缘聚氯乙稀护套电力电缆</v>
      </c>
      <c r="D1223" s="110" t="str">
        <f>'[5]存货（  ）抽查盘点表'!E1264</f>
        <v>国标 YJV-0.6/1KV-3*4</v>
      </c>
      <c r="E1223" s="108"/>
      <c r="F1223" s="108" t="str">
        <f>'[5]存货（  ）抽查盘点表'!G1264</f>
        <v>米</v>
      </c>
      <c r="G1223" s="111">
        <f>'[5]存货（  ）抽查盘点表'!I1264</f>
        <v>102</v>
      </c>
      <c r="H1223" s="111">
        <f t="shared" si="80"/>
        <v>16.0475490196078</v>
      </c>
      <c r="I1223" s="111">
        <f>'[5]存货（  ）抽查盘点表'!J1264</f>
        <v>1636.85</v>
      </c>
      <c r="J1223" s="115">
        <f>'[5]存货（  ）抽查盘点表'!O1264</f>
        <v>102</v>
      </c>
      <c r="K1223" s="111">
        <f t="shared" si="81"/>
        <v>1.6047549</v>
      </c>
      <c r="L1223" s="115">
        <f>'[5]存货（  ）抽查盘点表'!Z1264</f>
        <v>163.6849998</v>
      </c>
      <c r="M1223" s="116">
        <f t="shared" si="82"/>
        <v>-1473.1650002</v>
      </c>
      <c r="N1223" s="117">
        <f t="shared" si="83"/>
        <v>-0.900000000122186</v>
      </c>
      <c r="O1223" s="118"/>
    </row>
    <row r="1224" s="105" customFormat="1" ht="16.5" customHeight="1" spans="1:15">
      <c r="A1224" s="108">
        <f>'[5]存货（  ）抽查盘点表'!A1265</f>
        <v>1260</v>
      </c>
      <c r="B1224" s="109" t="str">
        <f>'[5]存货（  ）抽查盘点表'!B1265</f>
        <v>1770013134</v>
      </c>
      <c r="C1224" s="108" t="str">
        <f>'[5]存货（  ）抽查盘点表'!D1265</f>
        <v>交联聚乙烯绝缘聚氯乙稀护套电力电缆</v>
      </c>
      <c r="D1224" s="110" t="str">
        <f>'[5]存货（  ）抽查盘点表'!E1265</f>
        <v>国标 YJV-0.6/1KV-5*6</v>
      </c>
      <c r="E1224" s="108"/>
      <c r="F1224" s="108" t="str">
        <f>'[5]存货（  ）抽查盘点表'!G1265</f>
        <v>米</v>
      </c>
      <c r="G1224" s="111">
        <f>'[5]存货（  ）抽查盘点表'!I1265</f>
        <v>47</v>
      </c>
      <c r="H1224" s="111">
        <f t="shared" si="80"/>
        <v>25.4917021276596</v>
      </c>
      <c r="I1224" s="111">
        <f>'[5]存货（  ）抽查盘点表'!J1265</f>
        <v>1198.11</v>
      </c>
      <c r="J1224" s="115">
        <f>'[5]存货（  ）抽查盘点表'!O1265</f>
        <v>47</v>
      </c>
      <c r="K1224" s="111">
        <f t="shared" si="81"/>
        <v>2.5491702</v>
      </c>
      <c r="L1224" s="115">
        <f>'[5]存货（  ）抽查盘点表'!Z1265</f>
        <v>119.8109994</v>
      </c>
      <c r="M1224" s="116">
        <f t="shared" si="82"/>
        <v>-1078.2990006</v>
      </c>
      <c r="N1224" s="117">
        <f t="shared" si="83"/>
        <v>-0.900000000500789</v>
      </c>
      <c r="O1224" s="118"/>
    </row>
    <row r="1225" s="105" customFormat="1" ht="16.5" customHeight="1" spans="1:15">
      <c r="A1225" s="108">
        <f>'[5]存货（  ）抽查盘点表'!A1266</f>
        <v>1261</v>
      </c>
      <c r="B1225" s="109" t="str">
        <f>'[5]存货（  ）抽查盘点表'!B1266</f>
        <v>1770046801</v>
      </c>
      <c r="C1225" s="108" t="str">
        <f>'[5]存货（  ）抽查盘点表'!D1266</f>
        <v>声光控开关</v>
      </c>
      <c r="D1225" s="110" t="str">
        <f>'[5]存货（  ）抽查盘点表'!E1266</f>
        <v>力士盾60W</v>
      </c>
      <c r="E1225" s="108"/>
      <c r="F1225" s="108" t="str">
        <f>'[5]存货（  ）抽查盘点表'!G1266</f>
        <v>个</v>
      </c>
      <c r="G1225" s="111">
        <f>'[5]存货（  ）抽查盘点表'!I1266</f>
        <v>7</v>
      </c>
      <c r="H1225" s="111">
        <f t="shared" si="80"/>
        <v>15.5342857142857</v>
      </c>
      <c r="I1225" s="111">
        <f>'[5]存货（  ）抽查盘点表'!J1266</f>
        <v>108.74</v>
      </c>
      <c r="J1225" s="115">
        <f>'[5]存货（  ）抽查盘点表'!O1266</f>
        <v>7</v>
      </c>
      <c r="K1225" s="111">
        <f t="shared" si="81"/>
        <v>1.5534286</v>
      </c>
      <c r="L1225" s="115">
        <f>'[5]存货（  ）抽查盘点表'!Z1266</f>
        <v>10.8740002</v>
      </c>
      <c r="M1225" s="116">
        <f t="shared" si="82"/>
        <v>-97.8659998</v>
      </c>
      <c r="N1225" s="117">
        <f t="shared" si="83"/>
        <v>-0.89999999816075</v>
      </c>
      <c r="O1225" s="118"/>
    </row>
    <row r="1226" s="105" customFormat="1" ht="16.5" customHeight="1" spans="1:15">
      <c r="A1226" s="108">
        <f>'[5]存货（  ）抽查盘点表'!A1267</f>
        <v>1262</v>
      </c>
      <c r="B1226" s="109" t="str">
        <f>'[5]存货（  ）抽查盘点表'!B1267</f>
        <v>1770050202</v>
      </c>
      <c r="C1226" s="108" t="str">
        <f>'[5]存货（  ）抽查盘点表'!D1267</f>
        <v>镜前灯</v>
      </c>
      <c r="D1226" s="110"/>
      <c r="E1226" s="108"/>
      <c r="F1226" s="108" t="str">
        <f>'[5]存货（  ）抽查盘点表'!G1267</f>
        <v>个</v>
      </c>
      <c r="G1226" s="111">
        <f>'[5]存货（  ）抽查盘点表'!I1267</f>
        <v>1</v>
      </c>
      <c r="H1226" s="111">
        <f t="shared" si="80"/>
        <v>155.42</v>
      </c>
      <c r="I1226" s="111">
        <f>'[5]存货（  ）抽查盘点表'!J1267</f>
        <v>155.42</v>
      </c>
      <c r="J1226" s="115">
        <f>'[5]存货（  ）抽查盘点表'!O1267</f>
        <v>1</v>
      </c>
      <c r="K1226" s="111">
        <f t="shared" si="81"/>
        <v>15.542</v>
      </c>
      <c r="L1226" s="115">
        <f>'[5]存货（  ）抽查盘点表'!Z1267</f>
        <v>15.542</v>
      </c>
      <c r="M1226" s="116">
        <f t="shared" si="82"/>
        <v>-139.878</v>
      </c>
      <c r="N1226" s="117">
        <f t="shared" si="83"/>
        <v>-0.9</v>
      </c>
      <c r="O1226" s="118"/>
    </row>
    <row r="1227" s="105" customFormat="1" ht="16.5" customHeight="1" spans="1:15">
      <c r="A1227" s="108">
        <f>'[5]存货（  ）抽查盘点表'!A1268</f>
        <v>1263</v>
      </c>
      <c r="B1227" s="109" t="str">
        <f>'[5]存货（  ）抽查盘点表'!B1268</f>
        <v>1770051009</v>
      </c>
      <c r="C1227" s="108" t="str">
        <f>'[5]存货（  ）抽查盘点表'!D1268</f>
        <v>LED爆闪肩灯</v>
      </c>
      <c r="D1227" s="110"/>
      <c r="E1227" s="108"/>
      <c r="F1227" s="108" t="str">
        <f>'[5]存货（  ）抽查盘点表'!G1268</f>
        <v>个</v>
      </c>
      <c r="G1227" s="111">
        <f>'[5]存货（  ）抽查盘点表'!I1268</f>
        <v>18</v>
      </c>
      <c r="H1227" s="111">
        <f t="shared" si="80"/>
        <v>16.8138888888889</v>
      </c>
      <c r="I1227" s="111">
        <f>'[5]存货（  ）抽查盘点表'!J1268</f>
        <v>302.65</v>
      </c>
      <c r="J1227" s="115">
        <f>'[5]存货（  ）抽查盘点表'!O1268</f>
        <v>18</v>
      </c>
      <c r="K1227" s="111">
        <f t="shared" si="81"/>
        <v>1.6813889</v>
      </c>
      <c r="L1227" s="115">
        <f>'[5]存货（  ）抽查盘点表'!Z1268</f>
        <v>30.2650002</v>
      </c>
      <c r="M1227" s="116">
        <f t="shared" si="82"/>
        <v>-272.3849998</v>
      </c>
      <c r="N1227" s="117">
        <f t="shared" si="83"/>
        <v>-0.899999999339171</v>
      </c>
      <c r="O1227" s="118"/>
    </row>
    <row r="1228" s="105" customFormat="1" ht="16.5" customHeight="1" spans="1:15">
      <c r="A1228" s="108">
        <f>'[5]存货（  ）抽查盘点表'!A1269</f>
        <v>1264</v>
      </c>
      <c r="B1228" s="109" t="str">
        <f>'[5]存货（  ）抽查盘点表'!B1269</f>
        <v>1770990001</v>
      </c>
      <c r="C1228" s="108" t="str">
        <f>'[5]存货（  ）抽查盘点表'!D1269</f>
        <v>烟感器</v>
      </c>
      <c r="D1228" s="110" t="str">
        <f>'[5]存货（  ）抽查盘点表'!E1269</f>
        <v>独立型光电式</v>
      </c>
      <c r="E1228" s="108"/>
      <c r="F1228" s="108" t="str">
        <f>'[5]存货（  ）抽查盘点表'!G1269</f>
        <v>个</v>
      </c>
      <c r="G1228" s="111">
        <f>'[5]存货（  ）抽查盘点表'!I1269</f>
        <v>1</v>
      </c>
      <c r="H1228" s="111">
        <f t="shared" si="80"/>
        <v>61.66</v>
      </c>
      <c r="I1228" s="111">
        <f>'[5]存货（  ）抽查盘点表'!J1269</f>
        <v>61.66</v>
      </c>
      <c r="J1228" s="115">
        <f>'[5]存货（  ）抽查盘点表'!O1269</f>
        <v>1</v>
      </c>
      <c r="K1228" s="111">
        <f t="shared" si="81"/>
        <v>6.166</v>
      </c>
      <c r="L1228" s="115">
        <f>'[5]存货（  ）抽查盘点表'!Z1269</f>
        <v>6.166</v>
      </c>
      <c r="M1228" s="116">
        <f t="shared" si="82"/>
        <v>-55.494</v>
      </c>
      <c r="N1228" s="117">
        <f t="shared" si="83"/>
        <v>-0.9</v>
      </c>
      <c r="O1228" s="118"/>
    </row>
    <row r="1229" s="105" customFormat="1" ht="16.5" customHeight="1" spans="1:15">
      <c r="A1229" s="108">
        <f>'[5]存货（  ）抽查盘点表'!A1270</f>
        <v>1265</v>
      </c>
      <c r="B1229" s="109" t="str">
        <f>'[5]存货（  ）抽查盘点表'!B1270</f>
        <v>1770990002</v>
      </c>
      <c r="C1229" s="108" t="str">
        <f>'[5]存货（  ）抽查盘点表'!D1270</f>
        <v>防水盒</v>
      </c>
      <c r="D1229" s="110"/>
      <c r="E1229" s="108"/>
      <c r="F1229" s="108" t="str">
        <f>'[5]存货（  ）抽查盘点表'!G1270</f>
        <v>个</v>
      </c>
      <c r="G1229" s="111">
        <f>'[5]存货（  ）抽查盘点表'!I1270</f>
        <v>8</v>
      </c>
      <c r="H1229" s="111">
        <f t="shared" si="80"/>
        <v>72.31875</v>
      </c>
      <c r="I1229" s="111">
        <f>'[5]存货（  ）抽查盘点表'!J1270</f>
        <v>578.55</v>
      </c>
      <c r="J1229" s="115">
        <f>'[5]存货（  ）抽查盘点表'!O1270</f>
        <v>8</v>
      </c>
      <c r="K1229" s="111">
        <f t="shared" si="81"/>
        <v>7.231875</v>
      </c>
      <c r="L1229" s="115">
        <f>'[5]存货（  ）抽查盘点表'!Z1270</f>
        <v>57.855</v>
      </c>
      <c r="M1229" s="116">
        <f t="shared" si="82"/>
        <v>-520.695</v>
      </c>
      <c r="N1229" s="117">
        <f t="shared" si="83"/>
        <v>-0.9</v>
      </c>
      <c r="O1229" s="118"/>
    </row>
    <row r="1230" s="105" customFormat="1" ht="16.5" customHeight="1" spans="1:15">
      <c r="A1230" s="108">
        <f>'[5]存货（  ）抽查盘点表'!A1271</f>
        <v>1266</v>
      </c>
      <c r="B1230" s="109" t="str">
        <f>'[5]存货（  ）抽查盘点表'!B1271</f>
        <v>1770990003</v>
      </c>
      <c r="C1230" s="108" t="str">
        <f>'[5]存货（  ）抽查盘点表'!D1271</f>
        <v>普司令箱一通</v>
      </c>
      <c r="D1230" s="110" t="str">
        <f>'[5]存货（  ）抽查盘点表'!E1271</f>
        <v>澳标</v>
      </c>
      <c r="E1230" s="108"/>
      <c r="F1230" s="108" t="str">
        <f>'[5]存货（  ）抽查盘点表'!G1271</f>
        <v>件</v>
      </c>
      <c r="G1230" s="111">
        <f>'[5]存货（  ）抽查盘点表'!I1271</f>
        <v>205</v>
      </c>
      <c r="H1230" s="111">
        <f t="shared" si="80"/>
        <v>5</v>
      </c>
      <c r="I1230" s="111">
        <f>'[5]存货（  ）抽查盘点表'!J1271</f>
        <v>1025</v>
      </c>
      <c r="J1230" s="115">
        <f>'[5]存货（  ）抽查盘点表'!O1271</f>
        <v>205</v>
      </c>
      <c r="K1230" s="111">
        <f t="shared" si="81"/>
        <v>0.5</v>
      </c>
      <c r="L1230" s="115">
        <f>'[5]存货（  ）抽查盘点表'!Z1271</f>
        <v>102.5</v>
      </c>
      <c r="M1230" s="116">
        <f t="shared" si="82"/>
        <v>-922.5</v>
      </c>
      <c r="N1230" s="117">
        <f t="shared" si="83"/>
        <v>-0.9</v>
      </c>
      <c r="O1230" s="118"/>
    </row>
    <row r="1231" s="105" customFormat="1" ht="16.5" customHeight="1" spans="1:15">
      <c r="A1231" s="75"/>
      <c r="B1231" s="75"/>
      <c r="C1231" s="75"/>
      <c r="D1231" s="77"/>
      <c r="E1231" s="75"/>
      <c r="F1231" s="75"/>
      <c r="G1231" s="78"/>
      <c r="H1231" s="78"/>
      <c r="I1231" s="78"/>
      <c r="J1231" s="84" t="str">
        <f>IF(G1231="","",G1231)</f>
        <v/>
      </c>
      <c r="K1231" s="78" t="str">
        <f>IF(J1231="","",L1231/J1231)</f>
        <v/>
      </c>
      <c r="L1231" s="84" t="str">
        <f>IF(I1231="","",I1231)</f>
        <v/>
      </c>
      <c r="M1231" s="57" t="str">
        <f t="shared" si="82"/>
        <v/>
      </c>
      <c r="N1231" s="59" t="str">
        <f t="shared" si="83"/>
        <v/>
      </c>
      <c r="O1231" s="118"/>
    </row>
    <row r="1232" s="105" customFormat="1" ht="16.5" customHeight="1" spans="1:15">
      <c r="A1232" s="75"/>
      <c r="B1232" s="75"/>
      <c r="C1232" s="75"/>
      <c r="D1232" s="77"/>
      <c r="E1232" s="75"/>
      <c r="F1232" s="77"/>
      <c r="G1232" s="79"/>
      <c r="H1232" s="57"/>
      <c r="I1232" s="57"/>
      <c r="J1232" s="84" t="str">
        <f>IF(G1232="","",G1232)</f>
        <v/>
      </c>
      <c r="K1232" s="78" t="str">
        <f>IF(J1232="","",L1232/J1232)</f>
        <v/>
      </c>
      <c r="L1232" s="84" t="str">
        <f>IF(I1232="","",I1232)</f>
        <v/>
      </c>
      <c r="M1232" s="57" t="str">
        <f t="shared" si="82"/>
        <v/>
      </c>
      <c r="N1232" s="59" t="str">
        <f t="shared" si="83"/>
        <v/>
      </c>
      <c r="O1232" s="118"/>
    </row>
    <row r="1233" ht="16.5" customHeight="1" spans="1:15">
      <c r="A1233" s="80" t="s">
        <v>17</v>
      </c>
      <c r="B1233" s="81"/>
      <c r="C1233" s="81"/>
      <c r="D1233" s="82"/>
      <c r="E1233" s="83"/>
      <c r="F1233" s="83"/>
      <c r="G1233" s="84"/>
      <c r="H1233" s="93"/>
      <c r="I1233" s="57">
        <f>SUM(I8:I1232)</f>
        <v>2332226.87</v>
      </c>
      <c r="J1233" s="84"/>
      <c r="K1233" s="94"/>
      <c r="L1233" s="57">
        <f>SUM(L8:L1232)</f>
        <v>518793.297262239</v>
      </c>
      <c r="M1233" s="57">
        <f t="shared" si="82"/>
        <v>-1813433.57273776</v>
      </c>
      <c r="N1233" s="59">
        <f t="shared" si="83"/>
        <v>-0.777554532135958</v>
      </c>
      <c r="O1233" s="118"/>
    </row>
    <row r="1234" customHeight="1" spans="1:12">
      <c r="A1234" s="120" t="str">
        <f>[5]基本情况!C21</f>
        <v>被评估单位（或产权持有人）填表人：刘喆 </v>
      </c>
      <c r="B1234" s="120"/>
      <c r="C1234" s="120"/>
      <c r="D1234" s="120"/>
      <c r="E1234" s="120"/>
      <c r="F1234" s="120"/>
      <c r="G1234" s="120"/>
      <c r="H1234" s="120"/>
      <c r="I1234" s="120"/>
      <c r="J1234" s="1" t="str">
        <f>[5]基本情况!D21</f>
        <v>评估人员：张学峰、王映森</v>
      </c>
      <c r="L1234" s="121"/>
    </row>
    <row r="1235" customHeight="1" spans="1:11">
      <c r="A1235" s="67" t="str">
        <f>[5]基本情况!C2</f>
        <v>填表日期：2021年3月17日</v>
      </c>
      <c r="B1235" s="67"/>
      <c r="C1235" s="67"/>
      <c r="D1235" s="120"/>
      <c r="E1235" s="120"/>
      <c r="F1235" s="120"/>
      <c r="G1235" s="120"/>
      <c r="H1235" s="120"/>
      <c r="I1235" s="120"/>
      <c r="J1235" s="120"/>
      <c r="K1235" s="120"/>
    </row>
  </sheetData>
  <autoFilter ref="A7:O1235">
    <extLst/>
  </autoFilter>
  <mergeCells count="14">
    <mergeCell ref="A1:O1"/>
    <mergeCell ref="A2:N2"/>
    <mergeCell ref="G6:I6"/>
    <mergeCell ref="J6:L6"/>
    <mergeCell ref="A1233:D1233"/>
    <mergeCell ref="A6:A7"/>
    <mergeCell ref="B6:B7"/>
    <mergeCell ref="C6:C7"/>
    <mergeCell ref="D6:D7"/>
    <mergeCell ref="E6:E7"/>
    <mergeCell ref="F6:F7"/>
    <mergeCell ref="M6:M7"/>
    <mergeCell ref="N6:N7"/>
    <mergeCell ref="O6:O7"/>
  </mergeCells>
  <hyperlinks>
    <hyperlink ref="O3" location="基本情况!A1" display="表3-9-2"/>
  </hyperlinks>
  <printOptions horizontalCentered="1"/>
  <pageMargins left="0.47" right="0.47" top="0.79" bottom="0.47" header="1.61" footer="0.51"/>
  <pageSetup paperSize="9" scale="92" orientation="landscape"/>
  <headerFooter alignWithMargins="0">
    <oddHeader>&amp;R&amp;10    共&amp;N页第&amp;P页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workbookViewId="0">
      <pane ySplit="7" topLeftCell="A8" activePane="bottomLeft" state="frozen"/>
      <selection/>
      <selection pane="bottomLeft" activeCell="C14" sqref="C14"/>
    </sheetView>
  </sheetViews>
  <sheetFormatPr defaultColWidth="9" defaultRowHeight="14.25" customHeight="1"/>
  <cols>
    <col min="1" max="1" width="4.58333333333333" style="4" customWidth="1"/>
    <col min="2" max="2" width="7.83333333333333" style="4" customWidth="1"/>
    <col min="3" max="3" width="27.5833333333333" style="4" customWidth="1"/>
    <col min="4" max="4" width="14.25" style="5" hidden="1" customWidth="1"/>
    <col min="5" max="5" width="10.0833333333333" style="5" hidden="1" customWidth="1"/>
    <col min="6" max="6" width="4.58333333333333" style="5" customWidth="1"/>
    <col min="7" max="7" width="8.58333333333333" style="5" customWidth="1"/>
    <col min="8" max="8" width="8.58333333333333" style="5" hidden="1" customWidth="1"/>
    <col min="9" max="9" width="8.58333333333333" style="5" customWidth="1"/>
    <col min="10" max="10" width="12.5833333333333" style="5" customWidth="1"/>
    <col min="11" max="11" width="8.58333333333333" style="5" customWidth="1"/>
    <col min="12" max="12" width="1.25" style="5" hidden="1" customWidth="1"/>
    <col min="13" max="13" width="8.58333333333333" style="5" customWidth="1"/>
    <col min="14" max="14" width="8.58333333333333" style="5" hidden="1" customWidth="1"/>
    <col min="15" max="15" width="12.3333333333333" style="5" customWidth="1"/>
    <col min="16" max="16" width="10.3333333333333" style="5" customWidth="1"/>
    <col min="17" max="17" width="7.58333333333333" style="5" customWidth="1"/>
    <col min="18" max="18" width="10.3333333333333" style="66" customWidth="1"/>
    <col min="19" max="16384" width="9" style="5"/>
  </cols>
  <sheetData>
    <row r="1" ht="30" customHeight="1" spans="1:18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1" customFormat="1" customHeight="1" spans="1:18">
      <c r="A2" s="2" t="str">
        <f>[5]基本情况!C1</f>
        <v>评估基准日：2020-12-31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="1" customFormat="1" customHeight="1" spans="1:18">
      <c r="A3" s="2"/>
      <c r="B3" s="2"/>
      <c r="C3" s="2"/>
      <c r="R3" s="95" t="s">
        <v>35</v>
      </c>
    </row>
    <row r="4" s="1" customFormat="1" customHeight="1" spans="1:18">
      <c r="A4" s="2"/>
      <c r="B4" s="2"/>
      <c r="C4" s="2"/>
      <c r="R4" s="96"/>
    </row>
    <row r="5" s="1" customFormat="1" customHeight="1" spans="1:18">
      <c r="A5" s="67" t="str">
        <f>[5]基本情况!B2</f>
        <v>被评估单位（或产权持有人）：山东莱钢绿建国际建筑工程有限公司</v>
      </c>
      <c r="B5" s="67"/>
      <c r="C5" s="67"/>
      <c r="R5" s="97" t="s">
        <v>2</v>
      </c>
    </row>
    <row r="6" s="2" customFormat="1" ht="16.5" customHeight="1" spans="1:18">
      <c r="A6" s="68" t="s">
        <v>21</v>
      </c>
      <c r="B6" s="69" t="s">
        <v>36</v>
      </c>
      <c r="C6" s="69" t="s">
        <v>37</v>
      </c>
      <c r="D6" s="68" t="s">
        <v>24</v>
      </c>
      <c r="E6" s="69" t="s">
        <v>25</v>
      </c>
      <c r="F6" s="69" t="s">
        <v>26</v>
      </c>
      <c r="G6" s="70" t="s">
        <v>5</v>
      </c>
      <c r="H6" s="71"/>
      <c r="I6" s="71"/>
      <c r="J6" s="85"/>
      <c r="K6" s="86" t="s">
        <v>6</v>
      </c>
      <c r="L6" s="87"/>
      <c r="M6" s="87"/>
      <c r="N6" s="87"/>
      <c r="O6" s="88"/>
      <c r="P6" s="89" t="s">
        <v>7</v>
      </c>
      <c r="Q6" s="98" t="s">
        <v>8</v>
      </c>
      <c r="R6" s="99" t="s">
        <v>27</v>
      </c>
    </row>
    <row r="7" s="1" customFormat="1" ht="16.5" customHeight="1" spans="1:18">
      <c r="A7" s="72"/>
      <c r="B7" s="73"/>
      <c r="C7" s="73"/>
      <c r="D7" s="72"/>
      <c r="E7" s="73"/>
      <c r="F7" s="73"/>
      <c r="G7" s="74" t="s">
        <v>28</v>
      </c>
      <c r="H7" s="74" t="s">
        <v>38</v>
      </c>
      <c r="I7" s="74" t="s">
        <v>29</v>
      </c>
      <c r="J7" s="74" t="s">
        <v>30</v>
      </c>
      <c r="K7" s="32" t="s">
        <v>31</v>
      </c>
      <c r="L7" s="90" t="s">
        <v>38</v>
      </c>
      <c r="M7" s="90" t="s">
        <v>32</v>
      </c>
      <c r="N7" s="90" t="s">
        <v>39</v>
      </c>
      <c r="O7" s="90" t="s">
        <v>30</v>
      </c>
      <c r="P7" s="91"/>
      <c r="Q7" s="100"/>
      <c r="R7" s="101"/>
    </row>
    <row r="8" s="1" customFormat="1" ht="16.5" customHeight="1" spans="1:18">
      <c r="A8" s="75">
        <v>1</v>
      </c>
      <c r="B8" s="76" t="str">
        <f>'[5]存货（  ）抽查盘点表'!B1272</f>
        <v>物料:JCJZ.0001 </v>
      </c>
      <c r="C8" s="77" t="str">
        <f>'[5]存货（  ）抽查盘点表'!D1272</f>
        <v>滨州置业棕榈湾车库项目</v>
      </c>
      <c r="D8" s="75"/>
      <c r="E8" s="75"/>
      <c r="F8" s="75" t="s">
        <v>40</v>
      </c>
      <c r="G8" s="78"/>
      <c r="H8" s="78"/>
      <c r="I8" s="78"/>
      <c r="J8" s="78">
        <f>'[5]存货（  ）抽查盘点表'!J1272</f>
        <v>31780.31</v>
      </c>
      <c r="K8" s="84">
        <v>1</v>
      </c>
      <c r="L8" s="92"/>
      <c r="M8" s="78">
        <f>IF(O8=0,0,O8/K8)</f>
        <v>1000</v>
      </c>
      <c r="N8" s="57"/>
      <c r="O8" s="57">
        <f>'[5]存货（  ）抽查盘点表'!Z1272</f>
        <v>1000</v>
      </c>
      <c r="P8" s="57">
        <f>IF(O8="","",O8-J8)</f>
        <v>-30780.31</v>
      </c>
      <c r="Q8" s="59">
        <f>IF(ISERR(P8/J8),"",P8/J8)</f>
        <v>-0.9685339759115</v>
      </c>
      <c r="R8" s="102"/>
    </row>
    <row r="9" s="1" customFormat="1" ht="16.5" customHeight="1" spans="1:18">
      <c r="A9" s="75">
        <v>2</v>
      </c>
      <c r="B9" s="76" t="str">
        <f>'[5]存货（  ）抽查盘点表'!B1273</f>
        <v>物料:JCJZ.0004 </v>
      </c>
      <c r="C9" s="77" t="str">
        <f>'[5]存货（  ）抽查盘点表'!D1273</f>
        <v>马来西亚A户型项目</v>
      </c>
      <c r="D9" s="75"/>
      <c r="E9" s="75"/>
      <c r="F9" s="75" t="s">
        <v>40</v>
      </c>
      <c r="G9" s="78"/>
      <c r="H9" s="78"/>
      <c r="I9" s="78"/>
      <c r="J9" s="78">
        <f>'[5]存货（  ）抽查盘点表'!J1273</f>
        <v>210522.93</v>
      </c>
      <c r="K9" s="84">
        <v>1</v>
      </c>
      <c r="L9" s="92"/>
      <c r="M9" s="78">
        <f>IF(O9=0,0,O9/K9)</f>
        <v>50000</v>
      </c>
      <c r="N9" s="57"/>
      <c r="O9" s="57">
        <f>'[5]存货（  ）抽查盘点表'!Z1273</f>
        <v>50000</v>
      </c>
      <c r="P9" s="57">
        <f>IF(O9="","",O9-J9)</f>
        <v>-160522.93</v>
      </c>
      <c r="Q9" s="59">
        <f>IF(ISERR(P9/J9),"",P9/J9)</f>
        <v>-0.76249618034482</v>
      </c>
      <c r="R9" s="102"/>
    </row>
    <row r="10" s="1" customFormat="1" ht="16.5" customHeight="1" spans="1:18">
      <c r="A10" s="75">
        <v>3</v>
      </c>
      <c r="B10" s="76" t="str">
        <f>'[5]存货（  ）抽查盘点表'!B1275</f>
        <v>物料:JCJZ.0007 </v>
      </c>
      <c r="C10" s="77" t="str">
        <f>'[5]存货（  ）抽查盘点表'!D1275</f>
        <v>20尺旋转墙项目</v>
      </c>
      <c r="D10" s="75"/>
      <c r="E10" s="75"/>
      <c r="F10" s="75" t="s">
        <v>40</v>
      </c>
      <c r="G10" s="78"/>
      <c r="H10" s="78"/>
      <c r="I10" s="78"/>
      <c r="J10" s="78">
        <f>'[5]存货（  ）抽查盘点表'!J1275</f>
        <v>178019.6</v>
      </c>
      <c r="K10" s="84">
        <v>1</v>
      </c>
      <c r="L10" s="92"/>
      <c r="M10" s="78">
        <f t="shared" ref="M10:M16" si="0">IF(O10=0,0,O10/K10)</f>
        <v>80000</v>
      </c>
      <c r="N10" s="57"/>
      <c r="O10" s="57">
        <f>'[5]存货（  ）抽查盘点表'!Z1275</f>
        <v>80000</v>
      </c>
      <c r="P10" s="57">
        <f t="shared" ref="P10:P18" si="1">IF(O10="","",O10-J10)</f>
        <v>-98019.6</v>
      </c>
      <c r="Q10" s="59">
        <f t="shared" ref="Q10:Q18" si="2">IF(ISERR(P10/J10),"",P10/J10)</f>
        <v>-0.550611281005013</v>
      </c>
      <c r="R10" s="102"/>
    </row>
    <row r="11" s="1" customFormat="1" ht="16.5" customHeight="1" spans="1:18">
      <c r="A11" s="75">
        <v>4</v>
      </c>
      <c r="B11" s="76" t="str">
        <f>'[5]存货（  ）抽查盘点表'!B1276</f>
        <v>物料:JCJZ.0009 </v>
      </c>
      <c r="C11" s="77" t="str">
        <f>'[5]存货（  ）抽查盘点表'!D1276</f>
        <v>印度舞台车项目</v>
      </c>
      <c r="D11" s="75"/>
      <c r="E11" s="75"/>
      <c r="F11" s="75" t="s">
        <v>41</v>
      </c>
      <c r="G11" s="78"/>
      <c r="H11" s="78"/>
      <c r="I11" s="78"/>
      <c r="J11" s="78">
        <f>'[5]存货（  ）抽查盘点表'!J1276</f>
        <v>105641.6</v>
      </c>
      <c r="K11" s="84">
        <v>1</v>
      </c>
      <c r="L11" s="92"/>
      <c r="M11" s="78">
        <f t="shared" si="0"/>
        <v>8000</v>
      </c>
      <c r="N11" s="57"/>
      <c r="O11" s="57">
        <f>'[5]存货（  ）抽查盘点表'!Z1276</f>
        <v>8000</v>
      </c>
      <c r="P11" s="57">
        <f t="shared" si="1"/>
        <v>-97641.6</v>
      </c>
      <c r="Q11" s="59">
        <f t="shared" si="2"/>
        <v>-0.924272256383849</v>
      </c>
      <c r="R11" s="102"/>
    </row>
    <row r="12" s="1" customFormat="1" ht="16.5" customHeight="1" spans="1:18">
      <c r="A12" s="75">
        <v>5</v>
      </c>
      <c r="B12" s="76" t="str">
        <f>'[5]存货（  ）抽查盘点表'!B1277</f>
        <v>物料:JCJZ.0011</v>
      </c>
      <c r="C12" s="77" t="str">
        <f>'[5]存货（  ）抽查盘点表'!D1277</f>
        <v> 智利安置房750B项目</v>
      </c>
      <c r="D12" s="75"/>
      <c r="E12" s="75"/>
      <c r="F12" s="75" t="s">
        <v>40</v>
      </c>
      <c r="G12" s="78"/>
      <c r="H12" s="78"/>
      <c r="I12" s="78"/>
      <c r="J12" s="78">
        <f>'[5]存货（  ）抽查盘点表'!J1277</f>
        <v>481683.9</v>
      </c>
      <c r="K12" s="84">
        <v>1</v>
      </c>
      <c r="L12" s="92"/>
      <c r="M12" s="78">
        <f t="shared" si="0"/>
        <v>3000</v>
      </c>
      <c r="N12" s="57"/>
      <c r="O12" s="57">
        <f>'[5]存货（  ）抽查盘点表'!Z1277</f>
        <v>3000</v>
      </c>
      <c r="P12" s="57">
        <f t="shared" si="1"/>
        <v>-478683.9</v>
      </c>
      <c r="Q12" s="59">
        <f t="shared" si="2"/>
        <v>-0.993771849131765</v>
      </c>
      <c r="R12" s="102"/>
    </row>
    <row r="13" s="1" customFormat="1" ht="16.5" customHeight="1" spans="1:18">
      <c r="A13" s="75">
        <v>6</v>
      </c>
      <c r="B13" s="76" t="str">
        <f>'[5]存货（  ）抽查盘点表'!B1278</f>
        <v>物料:JCJZ.0014 </v>
      </c>
      <c r="C13" s="77" t="str">
        <f>'[5]存货（  ）抽查盘点表'!D1278</f>
        <v>20尺装配式房屋项目</v>
      </c>
      <c r="D13" s="75"/>
      <c r="E13" s="75"/>
      <c r="F13" s="75" t="s">
        <v>40</v>
      </c>
      <c r="G13" s="78"/>
      <c r="H13" s="78"/>
      <c r="I13" s="78"/>
      <c r="J13" s="78">
        <f>'[5]存货（  ）抽查盘点表'!J1278</f>
        <v>350351.08</v>
      </c>
      <c r="K13" s="84">
        <v>3</v>
      </c>
      <c r="L13" s="92"/>
      <c r="M13" s="78">
        <f t="shared" si="0"/>
        <v>8000</v>
      </c>
      <c r="N13" s="57"/>
      <c r="O13" s="57">
        <f>'[5]存货（  ）抽查盘点表'!Z1278</f>
        <v>24000</v>
      </c>
      <c r="P13" s="57">
        <f t="shared" si="1"/>
        <v>-326351.08</v>
      </c>
      <c r="Q13" s="59">
        <f t="shared" si="2"/>
        <v>-0.931497285522853</v>
      </c>
      <c r="R13" s="102"/>
    </row>
    <row r="14" s="1" customFormat="1" ht="16.5" customHeight="1" spans="1:18">
      <c r="A14" s="75">
        <v>7</v>
      </c>
      <c r="B14" s="76" t="str">
        <f>'[5]存货（  ）抽查盘点表'!B1279</f>
        <v>物料:JCJZ.0018 </v>
      </c>
      <c r="C14" s="77" t="str">
        <f>'[5]存货（  ）抽查盘点表'!D1279</f>
        <v>智利150单身公寓</v>
      </c>
      <c r="D14" s="75"/>
      <c r="E14" s="75"/>
      <c r="F14" s="75" t="s">
        <v>40</v>
      </c>
      <c r="G14" s="78"/>
      <c r="H14" s="78"/>
      <c r="I14" s="78"/>
      <c r="J14" s="78">
        <f>'[5]存货（  ）抽查盘点表'!J1279</f>
        <v>93827.03</v>
      </c>
      <c r="K14" s="84">
        <v>1</v>
      </c>
      <c r="L14" s="92"/>
      <c r="M14" s="78">
        <f t="shared" si="0"/>
        <v>50000</v>
      </c>
      <c r="N14" s="57"/>
      <c r="O14" s="57">
        <f>'[5]存货（  ）抽查盘点表'!Z1279</f>
        <v>50000</v>
      </c>
      <c r="P14" s="57">
        <f t="shared" si="1"/>
        <v>-43827.03</v>
      </c>
      <c r="Q14" s="59">
        <f t="shared" si="2"/>
        <v>-0.467104522012473</v>
      </c>
      <c r="R14" s="102"/>
    </row>
    <row r="15" s="1" customFormat="1" ht="16.5" customHeight="1" spans="1:18">
      <c r="A15" s="75">
        <v>8</v>
      </c>
      <c r="B15" s="76" t="str">
        <f>'[5]存货（  ）抽查盘点表'!B1280</f>
        <v>物料:JCJZ.0020 </v>
      </c>
      <c r="C15" s="77" t="str">
        <f>'[5]存货（  ）抽查盘点表'!D1280</f>
        <v>职工公寓项目</v>
      </c>
      <c r="D15" s="75"/>
      <c r="E15" s="75"/>
      <c r="F15" s="75" t="s">
        <v>40</v>
      </c>
      <c r="G15" s="78"/>
      <c r="H15" s="78"/>
      <c r="I15" s="78"/>
      <c r="J15" s="78">
        <f>'[5]存货（  ）抽查盘点表'!J1280</f>
        <v>930125.03</v>
      </c>
      <c r="K15" s="84">
        <v>18</v>
      </c>
      <c r="L15" s="92"/>
      <c r="M15" s="78">
        <f t="shared" si="0"/>
        <v>15000</v>
      </c>
      <c r="N15" s="57"/>
      <c r="O15" s="57">
        <f>'[5]存货（  ）抽查盘点表'!Z1280</f>
        <v>270000</v>
      </c>
      <c r="P15" s="57">
        <f t="shared" si="1"/>
        <v>-660125.03</v>
      </c>
      <c r="Q15" s="59">
        <f t="shared" si="2"/>
        <v>-0.709716445325635</v>
      </c>
      <c r="R15" s="102"/>
    </row>
    <row r="16" s="1" customFormat="1" ht="16.5" customHeight="1" spans="1:18">
      <c r="A16" s="75">
        <v>9</v>
      </c>
      <c r="B16" s="76" t="str">
        <f>'[5]存货（  ）抽查盘点表'!B1281</f>
        <v>物料:JCJZ.0034 </v>
      </c>
      <c r="C16" s="77" t="str">
        <f>'[5]存货（  ）抽查盘点表'!D1281</f>
        <v>二室一厅集装箱装配式样板房（55㎡）</v>
      </c>
      <c r="D16" s="75"/>
      <c r="E16" s="75"/>
      <c r="F16" s="75" t="s">
        <v>40</v>
      </c>
      <c r="G16" s="78"/>
      <c r="H16" s="78"/>
      <c r="I16" s="78"/>
      <c r="J16" s="78">
        <f>'[5]存货（  ）抽查盘点表'!J1281</f>
        <v>6192.32</v>
      </c>
      <c r="K16" s="84">
        <v>1</v>
      </c>
      <c r="L16" s="92"/>
      <c r="M16" s="78">
        <f t="shared" si="0"/>
        <v>6000</v>
      </c>
      <c r="N16" s="57"/>
      <c r="O16" s="57">
        <f>'[5]存货（  ）抽查盘点表'!Z1281</f>
        <v>6000</v>
      </c>
      <c r="P16" s="57">
        <f t="shared" si="1"/>
        <v>-192.32</v>
      </c>
      <c r="Q16" s="59">
        <f t="shared" si="2"/>
        <v>-0.0310578264689163</v>
      </c>
      <c r="R16" s="102"/>
    </row>
    <row r="17" s="1" customFormat="1" ht="16.5" customHeight="1" spans="1:18">
      <c r="A17" s="75"/>
      <c r="B17" s="75"/>
      <c r="C17" s="77"/>
      <c r="D17" s="75"/>
      <c r="E17" s="75"/>
      <c r="F17" s="75"/>
      <c r="G17" s="79"/>
      <c r="H17" s="79"/>
      <c r="I17" s="57"/>
      <c r="J17" s="57"/>
      <c r="K17" s="84" t="str">
        <f>IF(G17="","",G17)</f>
        <v/>
      </c>
      <c r="L17" s="92"/>
      <c r="M17" s="78" t="str">
        <f>IF(O17="","",O17/K17)</f>
        <v/>
      </c>
      <c r="N17" s="57"/>
      <c r="O17" s="57"/>
      <c r="P17" s="57" t="str">
        <f t="shared" si="1"/>
        <v/>
      </c>
      <c r="Q17" s="59" t="str">
        <f t="shared" si="2"/>
        <v/>
      </c>
      <c r="R17" s="102"/>
    </row>
    <row r="18" s="1" customFormat="1" ht="16.5" customHeight="1" spans="1:18">
      <c r="A18" s="80" t="s">
        <v>17</v>
      </c>
      <c r="B18" s="81"/>
      <c r="C18" s="81"/>
      <c r="D18" s="82"/>
      <c r="E18" s="82"/>
      <c r="F18" s="83"/>
      <c r="G18" s="84"/>
      <c r="H18" s="84"/>
      <c r="I18" s="93"/>
      <c r="J18" s="57">
        <f>SUM(J8:J17)</f>
        <v>2388143.8</v>
      </c>
      <c r="K18" s="84"/>
      <c r="L18" s="84"/>
      <c r="M18" s="94"/>
      <c r="N18" s="94"/>
      <c r="O18" s="57">
        <f>SUM(O8:O17)</f>
        <v>492000</v>
      </c>
      <c r="P18" s="57">
        <f t="shared" si="1"/>
        <v>-1896143.8</v>
      </c>
      <c r="Q18" s="59">
        <f t="shared" si="2"/>
        <v>-0.793982255172406</v>
      </c>
      <c r="R18" s="102"/>
    </row>
    <row r="19" s="1" customFormat="1" customHeight="1" spans="1:18">
      <c r="A19" s="1" t="str">
        <f>[5]基本情况!C24</f>
        <v>被评估单位（或产权持有人）填表人：刘喆 </v>
      </c>
      <c r="K19" s="1" t="str">
        <f>[5]基本情况!D24</f>
        <v>评估人员：张学峰、王映森</v>
      </c>
      <c r="R19" s="103"/>
    </row>
    <row r="20" s="1" customFormat="1" customHeight="1" spans="1:18">
      <c r="A20" s="67" t="str">
        <f>[5]基本情况!C2</f>
        <v>填表日期：2021年3月17日</v>
      </c>
      <c r="B20" s="67"/>
      <c r="C20" s="67"/>
      <c r="R20" s="103"/>
    </row>
  </sheetData>
  <autoFilter ref="A7:R20">
    <extLst/>
  </autoFilter>
  <mergeCells count="14">
    <mergeCell ref="A1:R1"/>
    <mergeCell ref="A2:R2"/>
    <mergeCell ref="G6:J6"/>
    <mergeCell ref="K6:O6"/>
    <mergeCell ref="A18:D18"/>
    <mergeCell ref="A6:A7"/>
    <mergeCell ref="B6:B7"/>
    <mergeCell ref="C6:C7"/>
    <mergeCell ref="D6:D7"/>
    <mergeCell ref="E6:E7"/>
    <mergeCell ref="F6:F7"/>
    <mergeCell ref="P6:P7"/>
    <mergeCell ref="Q6:Q7"/>
    <mergeCell ref="R6:R7"/>
  </mergeCells>
  <hyperlinks>
    <hyperlink ref="R3" location="基本情况!A1" display="表3-9-5"/>
  </hyperlinks>
  <printOptions horizontalCentered="1"/>
  <pageMargins left="0.47" right="0.47" top="0.79" bottom="0.47" header="1.61" footer="0.51"/>
  <pageSetup paperSize="9" scale="92" orientation="landscape"/>
  <headerFooter alignWithMargins="0">
    <oddHeader>&amp;R&amp;10    共&amp;N页第&amp;P页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0"/>
  <sheetViews>
    <sheetView showGridLines="0" workbookViewId="0">
      <pane ySplit="7" topLeftCell="A40" activePane="bottomLeft" state="frozen"/>
      <selection/>
      <selection pane="bottomLeft" activeCell="J138" sqref="J138"/>
    </sheetView>
  </sheetViews>
  <sheetFormatPr defaultColWidth="9" defaultRowHeight="14.25" customHeight="1"/>
  <cols>
    <col min="1" max="1" width="4.58333333333333" style="4" customWidth="1"/>
    <col min="2" max="2" width="14" style="5" customWidth="1"/>
    <col min="3" max="3" width="21.4166666666667" style="5" customWidth="1"/>
    <col min="4" max="4" width="15.75" style="5" customWidth="1"/>
    <col min="5" max="5" width="24.75" style="5" customWidth="1"/>
    <col min="6" max="6" width="6.5" style="5" customWidth="1"/>
    <col min="7" max="7" width="4.75" style="4" customWidth="1"/>
    <col min="8" max="8" width="10.8333333333333" style="6" customWidth="1"/>
    <col min="9" max="9" width="11.6666666666667" style="6" customWidth="1"/>
    <col min="10" max="10" width="13.1666666666667" style="7" customWidth="1"/>
    <col min="11" max="11" width="14.0833333333333" style="8" customWidth="1"/>
    <col min="12" max="12" width="10.5833333333333" style="5" customWidth="1"/>
    <col min="13" max="13" width="6.58333333333333" style="5" customWidth="1"/>
    <col min="14" max="14" width="10.5833333333333" style="5" customWidth="1"/>
    <col min="15" max="15" width="8" style="5" customWidth="1"/>
    <col min="16" max="16" width="10.8333333333333" style="5" customWidth="1"/>
    <col min="17" max="16384" width="9" style="5"/>
  </cols>
  <sheetData>
    <row r="1" ht="30" customHeight="1" spans="1:16">
      <c r="A1" s="9" t="s">
        <v>42</v>
      </c>
      <c r="B1" s="9"/>
      <c r="C1" s="9"/>
      <c r="D1" s="9"/>
      <c r="E1" s="9"/>
      <c r="F1" s="9"/>
      <c r="G1" s="9"/>
      <c r="H1" s="10"/>
      <c r="I1" s="10"/>
      <c r="J1" s="9"/>
      <c r="K1" s="9"/>
      <c r="L1" s="9"/>
      <c r="M1" s="9"/>
      <c r="N1" s="9"/>
      <c r="O1" s="9"/>
      <c r="P1" s="9"/>
    </row>
    <row r="2" s="1" customFormat="1" customHeight="1" spans="1:16">
      <c r="A2" s="11" t="str">
        <f>[5]基本情况!C1</f>
        <v>评估基准日：2020-12-31</v>
      </c>
      <c r="B2" s="2"/>
      <c r="C2" s="2"/>
      <c r="D2" s="2"/>
      <c r="E2" s="2"/>
      <c r="F2" s="2"/>
      <c r="G2" s="2"/>
      <c r="H2" s="12"/>
      <c r="I2" s="12"/>
      <c r="J2" s="2"/>
      <c r="K2" s="2"/>
      <c r="L2" s="2"/>
      <c r="M2" s="2"/>
      <c r="N2" s="2"/>
      <c r="O2" s="2"/>
      <c r="P2" s="2"/>
    </row>
    <row r="3" s="1" customFormat="1" customHeight="1" spans="1:16">
      <c r="A3" s="2"/>
      <c r="G3" s="2"/>
      <c r="H3" s="13"/>
      <c r="I3" s="13"/>
      <c r="J3" s="26"/>
      <c r="K3" s="27"/>
      <c r="P3" s="28" t="s">
        <v>43</v>
      </c>
    </row>
    <row r="4" s="1" customFormat="1" customHeight="1" spans="1:16">
      <c r="A4" s="2"/>
      <c r="G4" s="2"/>
      <c r="H4" s="13"/>
      <c r="I4" s="13"/>
      <c r="J4" s="26"/>
      <c r="K4" s="27"/>
      <c r="P4" s="28"/>
    </row>
    <row r="5" s="1" customFormat="1" customHeight="1" spans="1:16">
      <c r="A5" s="14" t="str">
        <f>[5]基本情况!B2</f>
        <v>被评估单位（或产权持有人）：山东莱钢绿建国际建筑工程有限公司</v>
      </c>
      <c r="G5" s="2"/>
      <c r="H5" s="13"/>
      <c r="I5" s="13"/>
      <c r="J5" s="26"/>
      <c r="K5" s="27"/>
      <c r="P5" s="29" t="s">
        <v>2</v>
      </c>
    </row>
    <row r="6" s="2" customFormat="1" ht="16.5" customHeight="1" spans="1:16">
      <c r="A6" s="15" t="s">
        <v>21</v>
      </c>
      <c r="B6" s="16" t="s">
        <v>22</v>
      </c>
      <c r="C6" s="16" t="s">
        <v>44</v>
      </c>
      <c r="D6" s="16" t="s">
        <v>45</v>
      </c>
      <c r="E6" s="16" t="s">
        <v>46</v>
      </c>
      <c r="F6" s="16" t="s">
        <v>26</v>
      </c>
      <c r="G6" s="16" t="s">
        <v>28</v>
      </c>
      <c r="H6" s="17" t="s">
        <v>47</v>
      </c>
      <c r="I6" s="17" t="s">
        <v>48</v>
      </c>
      <c r="J6" s="30" t="s">
        <v>5</v>
      </c>
      <c r="K6" s="31"/>
      <c r="L6" s="32" t="s">
        <v>6</v>
      </c>
      <c r="M6" s="33"/>
      <c r="N6" s="33"/>
      <c r="O6" s="34" t="s">
        <v>8</v>
      </c>
      <c r="P6" s="16" t="s">
        <v>27</v>
      </c>
    </row>
    <row r="7" s="2" customFormat="1" ht="16.5" customHeight="1" spans="1:16">
      <c r="A7" s="18"/>
      <c r="B7" s="19"/>
      <c r="C7" s="19"/>
      <c r="D7" s="19" t="s">
        <v>49</v>
      </c>
      <c r="E7" s="19" t="s">
        <v>50</v>
      </c>
      <c r="F7" s="16"/>
      <c r="G7" s="16"/>
      <c r="H7" s="17"/>
      <c r="I7" s="17"/>
      <c r="J7" s="35" t="s">
        <v>9</v>
      </c>
      <c r="K7" s="35" t="s">
        <v>10</v>
      </c>
      <c r="L7" s="32" t="s">
        <v>9</v>
      </c>
      <c r="M7" s="36" t="s">
        <v>51</v>
      </c>
      <c r="N7" s="32" t="s">
        <v>10</v>
      </c>
      <c r="O7" s="37"/>
      <c r="P7" s="19" t="e">
        <f>#REF!</f>
        <v>#REF!</v>
      </c>
    </row>
    <row r="8" s="2" customFormat="1" ht="16.5" customHeight="1" spans="1:16">
      <c r="A8" s="18">
        <f>[5]机器设备盘点表!A6</f>
        <v>1</v>
      </c>
      <c r="B8" s="20" t="str">
        <f>[5]机器设备盘点表!B6</f>
        <v>03204-0601-001</v>
      </c>
      <c r="C8" s="21" t="str">
        <f>[5]机器设备盘点表!D6</f>
        <v>电动试压泵</v>
      </c>
      <c r="D8" s="22" t="str">
        <f>[5]机器设备盘点表!E6</f>
        <v>3DSY40</v>
      </c>
      <c r="E8" s="23" t="str">
        <f>[5]机器设备盘点表!F6</f>
        <v>莱阳试压泵厂</v>
      </c>
      <c r="F8" s="24" t="str">
        <f>[5]机器设备盘点表!G6</f>
        <v>台</v>
      </c>
      <c r="G8" s="20">
        <f>[5]机器设备盘点表!H6</f>
        <v>1</v>
      </c>
      <c r="H8" s="25">
        <f>[5]机器设备盘点表!I6</f>
        <v>41862</v>
      </c>
      <c r="I8" s="38">
        <f>[5]机器设备盘点表!J6</f>
        <v>41947</v>
      </c>
      <c r="J8" s="39">
        <f>[5]机器设备盘点表!K6</f>
        <v>2905.98</v>
      </c>
      <c r="K8" s="40">
        <f>[5]机器设备盘点表!L6</f>
        <v>2346.07</v>
      </c>
      <c r="L8" s="41">
        <f>'[5]固定资产-机器设备（境内采购）评估计算表'!P6</f>
        <v>1200</v>
      </c>
      <c r="M8" s="42">
        <f>'[5]固定资产-机器设备（境内采购）评估计算表'!V6/100</f>
        <v>0.33</v>
      </c>
      <c r="N8" s="43">
        <f t="shared" ref="N8:N71" si="0">IF(L8="","",IF(M8="",L8,ROUND(L8*M8,0)))</f>
        <v>396</v>
      </c>
      <c r="O8" s="44">
        <f t="shared" ref="O8:O71" si="1">IF(ISERR((N8-K8)/K8),"",(N8-K8)/K8)</f>
        <v>-0.83120708248262</v>
      </c>
      <c r="P8" s="19"/>
    </row>
    <row r="9" s="2" customFormat="1" ht="16.5" customHeight="1" spans="1:16">
      <c r="A9" s="18">
        <f>[5]机器设备盘点表!A7</f>
        <v>2</v>
      </c>
      <c r="B9" s="20" t="str">
        <f>[5]机器设备盘点表!B7</f>
        <v>05299-0601-001</v>
      </c>
      <c r="C9" s="21" t="str">
        <f>[5]机器设备盘点表!D7</f>
        <v>日立空压机</v>
      </c>
      <c r="D9" s="22" t="str">
        <f>[5]机器设备盘点表!E7</f>
        <v>5.5P-9.5V</v>
      </c>
      <c r="E9" s="23" t="str">
        <f>[5]机器设备盘点表!F7</f>
        <v>日立(中国)有限公司</v>
      </c>
      <c r="F9" s="24" t="str">
        <f>[5]机器设备盘点表!G7</f>
        <v>台</v>
      </c>
      <c r="G9" s="20">
        <f>[5]机器设备盘点表!H7</f>
        <v>1</v>
      </c>
      <c r="H9" s="25">
        <f>[5]机器设备盘点表!I7</f>
        <v>41773</v>
      </c>
      <c r="I9" s="38">
        <f>[5]机器设备盘点表!J7</f>
        <v>41947</v>
      </c>
      <c r="J9" s="39">
        <f>[5]机器设备盘点表!K7</f>
        <v>7692.31</v>
      </c>
      <c r="K9" s="40">
        <f>[5]机器设备盘点表!L7</f>
        <v>6210.41</v>
      </c>
      <c r="L9" s="41">
        <f>'[5]固定资产-机器设备（境内采购）评估计算表'!P7</f>
        <v>100</v>
      </c>
      <c r="M9" s="42"/>
      <c r="N9" s="43">
        <f t="shared" si="0"/>
        <v>100</v>
      </c>
      <c r="O9" s="44">
        <f t="shared" si="1"/>
        <v>-0.983898003513456</v>
      </c>
      <c r="P9" s="19" t="str">
        <f>'[5]固定资产-机器设备（境内采购）评估计算表'!AF7</f>
        <v>损坏无法修复</v>
      </c>
    </row>
    <row r="10" s="2" customFormat="1" ht="16.5" customHeight="1" spans="1:16">
      <c r="A10" s="18">
        <f>[5]机器设备盘点表!A8</f>
        <v>3</v>
      </c>
      <c r="B10" s="20" t="str">
        <f>[5]机器设备盘点表!B8</f>
        <v>06305-0601-002</v>
      </c>
      <c r="C10" s="21" t="str">
        <f>[5]机器设备盘点表!D8</f>
        <v>逆变焊机</v>
      </c>
      <c r="D10" s="22" t="str">
        <f>[5]机器设备盘点表!E8</f>
        <v>NBC-350</v>
      </c>
      <c r="E10" s="23" t="str">
        <f>[5]机器设备盘点表!F8</f>
        <v>山东奥太电气有限公司</v>
      </c>
      <c r="F10" s="24" t="str">
        <f>[5]机器设备盘点表!G8</f>
        <v>台</v>
      </c>
      <c r="G10" s="20">
        <f>[5]机器设备盘点表!H8</f>
        <v>1</v>
      </c>
      <c r="H10" s="25">
        <f>[5]机器设备盘点表!I8</f>
        <v>41811</v>
      </c>
      <c r="I10" s="38">
        <f>[5]机器设备盘点表!J8</f>
        <v>41947</v>
      </c>
      <c r="J10" s="39">
        <f>[5]机器设备盘点表!K8</f>
        <v>7521.37</v>
      </c>
      <c r="K10" s="40">
        <f>[5]机器设备盘点表!L8</f>
        <v>6072.32</v>
      </c>
      <c r="L10" s="41">
        <f>'[5]固定资产-机器设备（境内采购）评估计算表'!P8</f>
        <v>5000</v>
      </c>
      <c r="M10" s="42">
        <f>'[5]固定资产-机器设备（境内采购）评估计算表'!V8/100</f>
        <v>0.32</v>
      </c>
      <c r="N10" s="43">
        <f t="shared" si="0"/>
        <v>1600</v>
      </c>
      <c r="O10" s="44">
        <f t="shared" si="1"/>
        <v>-0.736509274873524</v>
      </c>
      <c r="P10" s="19"/>
    </row>
    <row r="11" s="2" customFormat="1" ht="16.5" customHeight="1" spans="1:16">
      <c r="A11" s="18">
        <f>[5]机器设备盘点表!A9</f>
        <v>4</v>
      </c>
      <c r="B11" s="20" t="str">
        <f>[5]机器设备盘点表!B9</f>
        <v>06305-0601-005</v>
      </c>
      <c r="C11" s="21" t="str">
        <f>[5]机器设备盘点表!D9</f>
        <v>逆变焊机</v>
      </c>
      <c r="D11" s="22" t="str">
        <f>[5]机器设备盘点表!E9</f>
        <v>ZX7-200S</v>
      </c>
      <c r="E11" s="23" t="str">
        <f>[5]机器设备盘点表!F9</f>
        <v>山东奥太电气有限公司</v>
      </c>
      <c r="F11" s="24" t="str">
        <f>[5]机器设备盘点表!G9</f>
        <v>台</v>
      </c>
      <c r="G11" s="20">
        <f>[5]机器设备盘点表!H9</f>
        <v>1</v>
      </c>
      <c r="H11" s="25">
        <f>[5]机器设备盘点表!I9</f>
        <v>41762</v>
      </c>
      <c r="I11" s="38">
        <f>[5]机器设备盘点表!J9</f>
        <v>41947</v>
      </c>
      <c r="J11" s="39">
        <f>[5]机器设备盘点表!K9</f>
        <v>914.53</v>
      </c>
      <c r="K11" s="40">
        <f>[5]机器设备盘点表!L9</f>
        <v>738.6</v>
      </c>
      <c r="L11" s="41">
        <f>'[5]固定资产-机器设备（境内采购）评估计算表'!P9</f>
        <v>2500</v>
      </c>
      <c r="M11" s="42">
        <f>'[5]固定资产-机器设备（境内采购）评估计算表'!V9/100</f>
        <v>0.3</v>
      </c>
      <c r="N11" s="43">
        <f t="shared" si="0"/>
        <v>750</v>
      </c>
      <c r="O11" s="44">
        <f t="shared" si="1"/>
        <v>0.0154346060113728</v>
      </c>
      <c r="P11" s="19"/>
    </row>
    <row r="12" s="2" customFormat="1" ht="16.5" customHeight="1" spans="1:16">
      <c r="A12" s="18">
        <f>[5]机器设备盘点表!A10</f>
        <v>5</v>
      </c>
      <c r="B12" s="20" t="str">
        <f>[5]机器设备盘点表!B10</f>
        <v>06305-0601-006</v>
      </c>
      <c r="C12" s="21" t="str">
        <f>[5]机器设备盘点表!D10</f>
        <v>逆变焊机</v>
      </c>
      <c r="D12" s="22" t="str">
        <f>[5]机器设备盘点表!E10</f>
        <v>ZX7-200S</v>
      </c>
      <c r="E12" s="23" t="str">
        <f>[5]机器设备盘点表!F10</f>
        <v>山东奥太电气有限公司</v>
      </c>
      <c r="F12" s="24" t="str">
        <f>[5]机器设备盘点表!G10</f>
        <v>台</v>
      </c>
      <c r="G12" s="20">
        <f>[5]机器设备盘点表!H10</f>
        <v>1</v>
      </c>
      <c r="H12" s="25">
        <f>[5]机器设备盘点表!I10</f>
        <v>41762</v>
      </c>
      <c r="I12" s="38">
        <f>[5]机器设备盘点表!J10</f>
        <v>41947</v>
      </c>
      <c r="J12" s="39">
        <f>[5]机器设备盘点表!K10</f>
        <v>914.53</v>
      </c>
      <c r="K12" s="40">
        <f>[5]机器设备盘点表!L10</f>
        <v>738.6</v>
      </c>
      <c r="L12" s="41">
        <f>'[5]固定资产-机器设备（境内采购）评估计算表'!P10</f>
        <v>50</v>
      </c>
      <c r="M12" s="42"/>
      <c r="N12" s="43">
        <f t="shared" si="0"/>
        <v>50</v>
      </c>
      <c r="O12" s="44">
        <f t="shared" si="1"/>
        <v>-0.932304359599242</v>
      </c>
      <c r="P12" s="19" t="str">
        <f>'[5]固定资产-机器设备（境内采购）评估计算表'!AF10</f>
        <v>损坏无法修复</v>
      </c>
    </row>
    <row r="13" s="2" customFormat="1" ht="16.5" customHeight="1" spans="1:16">
      <c r="A13" s="18">
        <f>[5]机器设备盘点表!A11</f>
        <v>6</v>
      </c>
      <c r="B13" s="20" t="str">
        <f>[5]机器设备盘点表!B11</f>
        <v>06305-0601-007</v>
      </c>
      <c r="C13" s="21" t="str">
        <f>[5]机器设备盘点表!D11</f>
        <v>逆变焊机</v>
      </c>
      <c r="D13" s="22" t="str">
        <f>[5]机器设备盘点表!E11</f>
        <v>ZX7-200S</v>
      </c>
      <c r="E13" s="23" t="str">
        <f>[5]机器设备盘点表!F11</f>
        <v>山东奥太电气有限公司</v>
      </c>
      <c r="F13" s="24" t="str">
        <f>[5]机器设备盘点表!G11</f>
        <v>台</v>
      </c>
      <c r="G13" s="20">
        <f>[5]机器设备盘点表!H11</f>
        <v>1</v>
      </c>
      <c r="H13" s="25">
        <f>[5]机器设备盘点表!I11</f>
        <v>41762</v>
      </c>
      <c r="I13" s="38">
        <f>[5]机器设备盘点表!J11</f>
        <v>41947</v>
      </c>
      <c r="J13" s="39">
        <f>[5]机器设备盘点表!K11</f>
        <v>914.53</v>
      </c>
      <c r="K13" s="40">
        <f>[5]机器设备盘点表!L11</f>
        <v>738.6</v>
      </c>
      <c r="L13" s="41">
        <f>'[5]固定资产-机器设备（境内采购）评估计算表'!P11</f>
        <v>50</v>
      </c>
      <c r="M13" s="42"/>
      <c r="N13" s="43">
        <f t="shared" si="0"/>
        <v>50</v>
      </c>
      <c r="O13" s="44">
        <f t="shared" si="1"/>
        <v>-0.932304359599242</v>
      </c>
      <c r="P13" s="19" t="str">
        <f>'[5]固定资产-机器设备（境内采购）评估计算表'!AF11</f>
        <v>损坏无法修复</v>
      </c>
    </row>
    <row r="14" s="2" customFormat="1" ht="16.5" customHeight="1" spans="1:16">
      <c r="A14" s="18">
        <f>[5]机器设备盘点表!A12</f>
        <v>7</v>
      </c>
      <c r="B14" s="20" t="str">
        <f>[5]机器设备盘点表!B12</f>
        <v>11299-0601-001</v>
      </c>
      <c r="C14" s="21" t="str">
        <f>[5]机器设备盘点表!D12</f>
        <v>麦太保磁力钻</v>
      </c>
      <c r="D14" s="22" t="str">
        <f>[5]机器设备盘点表!E12</f>
        <v>MA650</v>
      </c>
      <c r="E14" s="23" t="str">
        <f>[5]机器设备盘点表!F12</f>
        <v>麦太保电动工具（中国）有限公司</v>
      </c>
      <c r="F14" s="24" t="str">
        <f>[5]机器设备盘点表!G12</f>
        <v>台</v>
      </c>
      <c r="G14" s="20">
        <f>[5]机器设备盘点表!H12</f>
        <v>1</v>
      </c>
      <c r="H14" s="25">
        <f>[5]机器设备盘点表!I12</f>
        <v>41080</v>
      </c>
      <c r="I14" s="38">
        <f>[5]机器设备盘点表!J12</f>
        <v>41947</v>
      </c>
      <c r="J14" s="39">
        <f>[5]机器设备盘点表!K12</f>
        <v>15982.91</v>
      </c>
      <c r="K14" s="40">
        <f>[5]机器设备盘点表!L12</f>
        <v>12861.59</v>
      </c>
      <c r="L14" s="41">
        <f>'[5]固定资产-机器设备（境内采购）评估计算表'!P12</f>
        <v>30</v>
      </c>
      <c r="M14" s="42"/>
      <c r="N14" s="43">
        <f t="shared" si="0"/>
        <v>30</v>
      </c>
      <c r="O14" s="44">
        <f t="shared" si="1"/>
        <v>-0.997667473461679</v>
      </c>
      <c r="P14" s="19" t="str">
        <f>'[5]固定资产-机器设备（境内采购）评估计算表'!AF12</f>
        <v>损坏无法修复</v>
      </c>
    </row>
    <row r="15" s="2" customFormat="1" ht="16.5" customHeight="1" spans="1:16">
      <c r="A15" s="18">
        <f>[5]机器设备盘点表!A13</f>
        <v>8</v>
      </c>
      <c r="B15" s="20" t="str">
        <f>[5]机器设备盘点表!B13</f>
        <v>16103-0601-001</v>
      </c>
      <c r="C15" s="21" t="str">
        <f>[5]机器设备盘点表!D13</f>
        <v>等离子切割机</v>
      </c>
      <c r="D15" s="22" t="str">
        <f>[5]机器设备盘点表!E13</f>
        <v>LGK-60</v>
      </c>
      <c r="E15" s="23" t="str">
        <f>[5]机器设备盘点表!F13</f>
        <v>山东奥太电气有限公司</v>
      </c>
      <c r="F15" s="24" t="str">
        <f>[5]机器设备盘点表!G13</f>
        <v>台</v>
      </c>
      <c r="G15" s="20">
        <f>[5]机器设备盘点表!H13</f>
        <v>1</v>
      </c>
      <c r="H15" s="25">
        <f>[5]机器设备盘点表!I13</f>
        <v>41812</v>
      </c>
      <c r="I15" s="38">
        <f>[5]机器设备盘点表!J13</f>
        <v>41947</v>
      </c>
      <c r="J15" s="39">
        <f>[5]机器设备盘点表!K13</f>
        <v>5213.68</v>
      </c>
      <c r="K15" s="40">
        <f>[5]机器设备盘点表!L13</f>
        <v>4209.2</v>
      </c>
      <c r="L15" s="41">
        <f>'[5]固定资产-机器设备（境内采购）评估计算表'!P13</f>
        <v>5100</v>
      </c>
      <c r="M15" s="42">
        <f>'[5]固定资产-机器设备（境内采购）评估计算表'!V13/100</f>
        <v>0.54</v>
      </c>
      <c r="N15" s="43">
        <f t="shared" si="0"/>
        <v>2754</v>
      </c>
      <c r="O15" s="44">
        <f t="shared" si="1"/>
        <v>-0.345718901453958</v>
      </c>
      <c r="P15" s="19"/>
    </row>
    <row r="16" s="2" customFormat="1" ht="16.5" customHeight="1" spans="1:16">
      <c r="A16" s="18">
        <f>[5]机器设备盘点表!A14</f>
        <v>9</v>
      </c>
      <c r="B16" s="20" t="str">
        <f>[5]机器设备盘点表!B14</f>
        <v>16103-0601-002</v>
      </c>
      <c r="C16" s="21" t="str">
        <f>[5]机器设备盘点表!D14</f>
        <v>等离子切割机</v>
      </c>
      <c r="D16" s="22" t="str">
        <f>[5]机器设备盘点表!E14</f>
        <v>LGK-60</v>
      </c>
      <c r="E16" s="23" t="str">
        <f>[5]机器设备盘点表!F14</f>
        <v>山东奥太电气有限公司</v>
      </c>
      <c r="F16" s="24" t="str">
        <f>[5]机器设备盘点表!G14</f>
        <v>台</v>
      </c>
      <c r="G16" s="20">
        <f>[5]机器设备盘点表!H14</f>
        <v>1</v>
      </c>
      <c r="H16" s="25">
        <f>[5]机器设备盘点表!I14</f>
        <v>41811</v>
      </c>
      <c r="I16" s="38">
        <f>[5]机器设备盘点表!J14</f>
        <v>41947</v>
      </c>
      <c r="J16" s="39">
        <f>[5]机器设备盘点表!K14</f>
        <v>5213.67</v>
      </c>
      <c r="K16" s="40">
        <f>[5]机器设备盘点表!L14</f>
        <v>4209.19</v>
      </c>
      <c r="L16" s="41">
        <f>'[5]固定资产-机器设备（境内采购）评估计算表'!P14</f>
        <v>5100</v>
      </c>
      <c r="M16" s="42">
        <f>'[5]固定资产-机器设备（境内采购）评估计算表'!V14/100</f>
        <v>0.54</v>
      </c>
      <c r="N16" s="43">
        <f t="shared" si="0"/>
        <v>2754</v>
      </c>
      <c r="O16" s="44">
        <f t="shared" si="1"/>
        <v>-0.345717347043018</v>
      </c>
      <c r="P16" s="19"/>
    </row>
    <row r="17" s="2" customFormat="1" ht="16.5" customHeight="1" spans="1:16">
      <c r="A17" s="18">
        <f>[5]机器设备盘点表!A15</f>
        <v>10</v>
      </c>
      <c r="B17" s="20" t="str">
        <f>[5]机器设备盘点表!B15</f>
        <v>24399-0601-002</v>
      </c>
      <c r="C17" s="21" t="str">
        <f>[5]机器设备盘点表!D15</f>
        <v>重载荷手动液压搬运车</v>
      </c>
      <c r="D17" s="22" t="str">
        <f>[5]机器设备盘点表!E15</f>
        <v>5000kg</v>
      </c>
      <c r="E17" s="23" t="str">
        <f>[5]机器设备盘点表!F15</f>
        <v>沃帕工业设备（上海）有限公司</v>
      </c>
      <c r="F17" s="24" t="str">
        <f>[5]机器设备盘点表!G15</f>
        <v>台</v>
      </c>
      <c r="G17" s="20">
        <f>[5]机器设备盘点表!H15</f>
        <v>1</v>
      </c>
      <c r="H17" s="25">
        <f>[5]机器设备盘点表!I15</f>
        <v>41635</v>
      </c>
      <c r="I17" s="38">
        <f>[5]机器设备盘点表!J15</f>
        <v>41947</v>
      </c>
      <c r="J17" s="39">
        <f>[5]机器设备盘点表!K15</f>
        <v>5384.62</v>
      </c>
      <c r="K17" s="40">
        <f>[5]机器设备盘点表!L15</f>
        <v>4347.29</v>
      </c>
      <c r="L17" s="41">
        <f>'[5]固定资产-机器设备（境内采购）评估计算表'!P15</f>
        <v>320</v>
      </c>
      <c r="M17" s="42"/>
      <c r="N17" s="43">
        <f t="shared" si="0"/>
        <v>320</v>
      </c>
      <c r="O17" s="44">
        <f t="shared" si="1"/>
        <v>-0.926390924000929</v>
      </c>
      <c r="P17" s="19" t="str">
        <f>'[5]固定资产-机器设备（境内采购）评估计算表'!AF15</f>
        <v>损坏无法修复</v>
      </c>
    </row>
    <row r="18" s="2" customFormat="1" ht="16.5" customHeight="1" spans="1:16">
      <c r="A18" s="18">
        <f>[5]机器设备盘点表!A16</f>
        <v>11</v>
      </c>
      <c r="B18" s="20" t="str">
        <f>[5]机器设备盘点表!B16</f>
        <v>06101-0601-002</v>
      </c>
      <c r="C18" s="21" t="str">
        <f>[5]机器设备盘点表!D16</f>
        <v>变压器 </v>
      </c>
      <c r="D18" s="22" t="str">
        <f>[5]机器设备盘点表!E16</f>
        <v>2000KVA</v>
      </c>
      <c r="E18" s="23" t="str">
        <f>[5]机器设备盘点表!F16</f>
        <v>益和电器集团股份有限公司</v>
      </c>
      <c r="F18" s="24" t="str">
        <f>[5]机器设备盘点表!G16</f>
        <v>台</v>
      </c>
      <c r="G18" s="20">
        <f>[5]机器设备盘点表!H16</f>
        <v>1</v>
      </c>
      <c r="H18" s="25">
        <f>[5]机器设备盘点表!I16</f>
        <v>43160</v>
      </c>
      <c r="I18" s="38">
        <f>[5]机器设备盘点表!J16</f>
        <v>44176</v>
      </c>
      <c r="J18" s="39">
        <f>[5]机器设备盘点表!K16</f>
        <v>414414.41</v>
      </c>
      <c r="K18" s="40">
        <f>[5]机器设备盘点表!L16</f>
        <v>382700.3</v>
      </c>
      <c r="L18" s="41">
        <f>'[5]固定资产-机器设备（境内采购）评估计算表'!P16</f>
        <v>123700</v>
      </c>
      <c r="M18" s="42">
        <f>'[5]固定资产-机器设备（境内采购）评估计算表'!V16/100</f>
        <v>0.81</v>
      </c>
      <c r="N18" s="43">
        <f t="shared" si="0"/>
        <v>100197</v>
      </c>
      <c r="O18" s="44">
        <f t="shared" si="1"/>
        <v>-0.738184161339826</v>
      </c>
      <c r="P18" s="19"/>
    </row>
    <row r="19" s="2" customFormat="1" ht="16.5" customHeight="1" spans="1:16">
      <c r="A19" s="18">
        <f>[5]机器设备盘点表!A17</f>
        <v>12</v>
      </c>
      <c r="B19" s="20" t="str">
        <f>[5]机器设备盘点表!B17</f>
        <v>16101-0601-001</v>
      </c>
      <c r="C19" s="21" t="str">
        <f>[5]机器设备盘点表!D17</f>
        <v>数控切割机</v>
      </c>
      <c r="D19" s="22" t="str">
        <f>[5]机器设备盘点表!E17</f>
        <v>1500*3000m</v>
      </c>
      <c r="E19" s="23" t="str">
        <f>[5]机器设备盘点表!F17</f>
        <v>青岛百世通达工业装备有限公司</v>
      </c>
      <c r="F19" s="24" t="str">
        <f>[5]机器设备盘点表!G17</f>
        <v>台</v>
      </c>
      <c r="G19" s="20">
        <f>[5]机器设备盘点表!H17</f>
        <v>1</v>
      </c>
      <c r="H19" s="25">
        <f>[5]机器设备盘点表!I17</f>
        <v>42795</v>
      </c>
      <c r="I19" s="38">
        <f>[5]机器设备盘点表!J17</f>
        <v>43814</v>
      </c>
      <c r="J19" s="39">
        <f>[5]机器设备盘点表!K17</f>
        <v>11111.11</v>
      </c>
      <c r="K19" s="40">
        <f>[5]机器设备盘点表!L17</f>
        <v>9879.67</v>
      </c>
      <c r="L19" s="41">
        <f>'[5]固定资产-机器设备（境内采购）评估计算表'!P17</f>
        <v>9700</v>
      </c>
      <c r="M19" s="42">
        <f>'[5]固定资产-机器设备（境内采购）评估计算表'!V17/100</f>
        <v>0.72</v>
      </c>
      <c r="N19" s="43">
        <f t="shared" si="0"/>
        <v>6984</v>
      </c>
      <c r="O19" s="44">
        <f t="shared" si="1"/>
        <v>-0.293093797667331</v>
      </c>
      <c r="P19" s="19"/>
    </row>
    <row r="20" s="2" customFormat="1" ht="16.5" customHeight="1" spans="1:16">
      <c r="A20" s="18">
        <f>[5]机器设备盘点表!A18</f>
        <v>13</v>
      </c>
      <c r="B20" s="20" t="str">
        <f>[5]机器设备盘点表!B18</f>
        <v>16402-0601-001</v>
      </c>
      <c r="C20" s="21" t="str">
        <f>[5]机器设备盘点表!D18</f>
        <v>喷涂机</v>
      </c>
      <c r="D20" s="22" t="str">
        <f>[5]机器设备盘点表!E18</f>
        <v>GPQ9CA</v>
      </c>
      <c r="E20" s="23" t="str">
        <f>[5]机器设备盘点表!F18</f>
        <v>青岛恒鑫源涂装设备有限公司</v>
      </c>
      <c r="F20" s="24" t="str">
        <f>[5]机器设备盘点表!G18</f>
        <v>台</v>
      </c>
      <c r="G20" s="20">
        <f>[5]机器设备盘点表!H18</f>
        <v>1</v>
      </c>
      <c r="H20" s="25">
        <f>[5]机器设备盘点表!I18</f>
        <v>42826</v>
      </c>
      <c r="I20" s="38">
        <f>[5]机器设备盘点表!J18</f>
        <v>43814</v>
      </c>
      <c r="J20" s="39">
        <f>[5]机器设备盘点表!K18</f>
        <v>12649.57</v>
      </c>
      <c r="K20" s="40">
        <f>[5]机器设备盘点表!L18</f>
        <v>11247.61</v>
      </c>
      <c r="L20" s="41">
        <f>'[5]固定资产-机器设备（境内采购）评估计算表'!P18</f>
        <v>10400</v>
      </c>
      <c r="M20" s="42">
        <f>'[5]固定资产-机器设备（境内采购）评估计算表'!V18/100</f>
        <v>0.72</v>
      </c>
      <c r="N20" s="43">
        <f t="shared" si="0"/>
        <v>7488</v>
      </c>
      <c r="O20" s="44">
        <f t="shared" si="1"/>
        <v>-0.334258566931108</v>
      </c>
      <c r="P20" s="19"/>
    </row>
    <row r="21" s="2" customFormat="1" ht="16.5" customHeight="1" spans="1:16">
      <c r="A21" s="18">
        <f>[5]机器设备盘点表!A19</f>
        <v>14</v>
      </c>
      <c r="B21" s="20"/>
      <c r="C21" s="21" t="str">
        <f>[5]机器设备盘点表!D19</f>
        <v>变压器 </v>
      </c>
      <c r="D21" s="22" t="str">
        <f>[5]机器设备盘点表!E19</f>
        <v>sz-M-500/10</v>
      </c>
      <c r="E21" s="23" t="str">
        <f>[5]机器设备盘点表!F19</f>
        <v>淄博昌泰有限公司</v>
      </c>
      <c r="F21" s="24" t="str">
        <f>[5]机器设备盘点表!G19</f>
        <v>台</v>
      </c>
      <c r="G21" s="20">
        <f>[5]机器设备盘点表!H19</f>
        <v>1</v>
      </c>
      <c r="H21" s="25">
        <f>[5]机器设备盘点表!I19</f>
        <v>39114</v>
      </c>
      <c r="I21" s="38">
        <f>[5]机器设备盘点表!J19</f>
        <v>43132</v>
      </c>
      <c r="J21" s="39">
        <f>[5]机器设备盘点表!K19</f>
        <v>41248</v>
      </c>
      <c r="K21" s="40">
        <f>[5]机器设备盘点表!L19</f>
        <v>35567.2144291798</v>
      </c>
      <c r="L21" s="41">
        <f>'[5]固定资产-机器设备（境内采购）评估计算表'!P19</f>
        <v>33600</v>
      </c>
      <c r="M21" s="42">
        <f>'[5]固定资产-机器设备（境内采购）评估计算表'!V19/100</f>
        <v>0.2</v>
      </c>
      <c r="N21" s="43">
        <f t="shared" si="0"/>
        <v>6720</v>
      </c>
      <c r="O21" s="44">
        <f t="shared" si="1"/>
        <v>-0.811061953885069</v>
      </c>
      <c r="P21" s="19"/>
    </row>
    <row r="22" s="2" customFormat="1" ht="16.5" customHeight="1" spans="1:16">
      <c r="A22" s="18">
        <f>[5]机器设备盘点表!A20</f>
        <v>15</v>
      </c>
      <c r="B22" s="20"/>
      <c r="C22" s="21" t="str">
        <f>[5]机器设备盘点表!D20</f>
        <v>变压器 </v>
      </c>
      <c r="D22" s="22" t="str">
        <f>[5]机器设备盘点表!E20</f>
        <v>sz-M-1600/10</v>
      </c>
      <c r="E22" s="23" t="str">
        <f>[5]机器设备盘点表!F20</f>
        <v>淄博昌泰有限公司</v>
      </c>
      <c r="F22" s="24" t="str">
        <f>[5]机器设备盘点表!G20</f>
        <v>台</v>
      </c>
      <c r="G22" s="20">
        <f>[5]机器设备盘点表!H20</f>
        <v>1</v>
      </c>
      <c r="H22" s="25">
        <f>[5]机器设备盘点表!I20</f>
        <v>39114</v>
      </c>
      <c r="I22" s="38">
        <f>[5]机器设备盘点表!J20</f>
        <v>43132</v>
      </c>
      <c r="J22" s="39">
        <f>[5]机器设备盘点表!K20</f>
        <v>100175</v>
      </c>
      <c r="K22" s="40">
        <f>[5]机器设备盘点表!L20</f>
        <v>86378.6293988336</v>
      </c>
      <c r="L22" s="41">
        <f>'[5]固定资产-机器设备（境内采购）评估计算表'!P20</f>
        <v>77900</v>
      </c>
      <c r="M22" s="42">
        <f>'[5]固定资产-机器设备（境内采购）评估计算表'!V20/100</f>
        <v>0.2</v>
      </c>
      <c r="N22" s="43">
        <f t="shared" si="0"/>
        <v>15580</v>
      </c>
      <c r="O22" s="44">
        <f t="shared" si="1"/>
        <v>-0.819631312647218</v>
      </c>
      <c r="P22" s="19"/>
    </row>
    <row r="23" s="2" customFormat="1" ht="16.5" customHeight="1" spans="1:16">
      <c r="A23" s="18">
        <f>[5]机器设备盘点表!A21</f>
        <v>16</v>
      </c>
      <c r="B23" s="20" t="str">
        <f>[5]机器设备盘点表!B21</f>
        <v>06101-0601-001</v>
      </c>
      <c r="C23" s="21" t="str">
        <f>[5]机器设备盘点表!D21</f>
        <v>变压器 </v>
      </c>
      <c r="D23" s="22" t="str">
        <f>[5]机器设备盘点表!E21</f>
        <v>sll-3150/10</v>
      </c>
      <c r="E23" s="23" t="str">
        <f>[5]机器设备盘点表!F21</f>
        <v>淄博昌泰有限公司</v>
      </c>
      <c r="F23" s="24" t="str">
        <f>[5]机器设备盘点表!G21</f>
        <v>台</v>
      </c>
      <c r="G23" s="20">
        <f>[5]机器设备盘点表!H21</f>
        <v>1</v>
      </c>
      <c r="H23" s="25">
        <f>[5]机器设备盘点表!I21</f>
        <v>39114</v>
      </c>
      <c r="I23" s="38">
        <f>[5]机器设备盘点表!J21</f>
        <v>43132</v>
      </c>
      <c r="J23" s="39">
        <f>[5]机器设备盘点表!K21</f>
        <v>508383.18</v>
      </c>
      <c r="K23" s="40">
        <f>[5]机器设备盘点表!L21</f>
        <v>438367.280237789</v>
      </c>
      <c r="L23" s="41">
        <f>'[5]固定资产-机器设备（境内采购）评估计算表'!P21</f>
        <v>105300</v>
      </c>
      <c r="M23" s="42">
        <f>'[5]固定资产-机器设备（境内采购）评估计算表'!V21/100</f>
        <v>0.2</v>
      </c>
      <c r="N23" s="43">
        <f t="shared" si="0"/>
        <v>21060</v>
      </c>
      <c r="O23" s="44">
        <f t="shared" si="1"/>
        <v>-0.951958093248711</v>
      </c>
      <c r="P23" s="19"/>
    </row>
    <row r="24" s="2" customFormat="1" ht="16.5" customHeight="1" spans="1:16">
      <c r="A24" s="18">
        <f>[5]机器设备盘点表!A22</f>
        <v>17</v>
      </c>
      <c r="B24" s="20"/>
      <c r="C24" s="21" t="str">
        <f>[5]机器设备盘点表!D22</f>
        <v>主变保护屏 </v>
      </c>
      <c r="D24" s="22" t="str">
        <f>[5]机器设备盘点表!E22</f>
        <v>RCS-9000</v>
      </c>
      <c r="E24" s="23" t="str">
        <f>[5]机器设备盘点表!F22</f>
        <v>淄博昌泰有限公司</v>
      </c>
      <c r="F24" s="24" t="str">
        <f>[5]机器设备盘点表!G22</f>
        <v>台</v>
      </c>
      <c r="G24" s="20">
        <f>[5]机器设备盘点表!H22</f>
        <v>1</v>
      </c>
      <c r="H24" s="25">
        <f>[5]机器设备盘点表!I22</f>
        <v>39114</v>
      </c>
      <c r="I24" s="38">
        <f>[5]机器设备盘点表!J22</f>
        <v>43132</v>
      </c>
      <c r="J24" s="39">
        <f>[5]机器设备盘点表!K22</f>
        <v>52581</v>
      </c>
      <c r="K24" s="40">
        <f>[5]机器设备盘点表!L22</f>
        <v>45339.4031686555</v>
      </c>
      <c r="L24" s="41">
        <f>'[5]固定资产-机器设备（境内采购）评估计算表'!P22</f>
        <v>13100</v>
      </c>
      <c r="M24" s="42">
        <f>'[5]固定资产-机器设备（境内采购）评估计算表'!V22/100</f>
        <v>0.2</v>
      </c>
      <c r="N24" s="43">
        <f t="shared" si="0"/>
        <v>2620</v>
      </c>
      <c r="O24" s="44">
        <f t="shared" si="1"/>
        <v>-0.942213619569406</v>
      </c>
      <c r="P24" s="19"/>
    </row>
    <row r="25" s="2" customFormat="1" ht="16.5" customHeight="1" spans="1:16">
      <c r="A25" s="18">
        <f>[5]机器设备盘点表!A23</f>
        <v>18</v>
      </c>
      <c r="B25" s="20"/>
      <c r="C25" s="21" t="str">
        <f>[5]机器设备盘点表!D23</f>
        <v>高压开关柜 </v>
      </c>
      <c r="D25" s="22" t="str">
        <f>[5]机器设备盘点表!E23</f>
        <v>KYN28A-12</v>
      </c>
      <c r="E25" s="23" t="str">
        <f>[5]机器设备盘点表!F23</f>
        <v>淄博昌泰有限公司</v>
      </c>
      <c r="F25" s="24" t="str">
        <f>[5]机器设备盘点表!G23</f>
        <v>台</v>
      </c>
      <c r="G25" s="20">
        <f>[5]机器设备盘点表!H23</f>
        <v>1</v>
      </c>
      <c r="H25" s="25">
        <f>[5]机器设备盘点表!I23</f>
        <v>39114</v>
      </c>
      <c r="I25" s="38">
        <f>[5]机器设备盘点表!J23</f>
        <v>43132</v>
      </c>
      <c r="J25" s="39">
        <f>[5]机器设备盘点表!K23</f>
        <v>14872</v>
      </c>
      <c r="K25" s="40">
        <f>[5]机器设备盘点表!L23</f>
        <v>12823.7881349584</v>
      </c>
      <c r="L25" s="41">
        <f>'[5]固定资产-机器设备（境内采购）评估计算表'!P23</f>
        <v>15600</v>
      </c>
      <c r="M25" s="42">
        <f>'[5]固定资产-机器设备（境内采购）评估计算表'!V23/100</f>
        <v>0.2</v>
      </c>
      <c r="N25" s="43">
        <f t="shared" si="0"/>
        <v>3120</v>
      </c>
      <c r="O25" s="44">
        <f t="shared" si="1"/>
        <v>-0.756702156401454</v>
      </c>
      <c r="P25" s="19"/>
    </row>
    <row r="26" s="2" customFormat="1" ht="16.5" customHeight="1" spans="1:16">
      <c r="A26" s="18">
        <f>[5]机器设备盘点表!A24</f>
        <v>19</v>
      </c>
      <c r="B26" s="20"/>
      <c r="C26" s="21" t="str">
        <f>[5]机器设备盘点表!D24</f>
        <v>高压开关柜 </v>
      </c>
      <c r="D26" s="22" t="str">
        <f>[5]机器设备盘点表!E24</f>
        <v>KYN28A-12</v>
      </c>
      <c r="E26" s="23" t="str">
        <f>[5]机器设备盘点表!F24</f>
        <v>淄博昌泰有限公司</v>
      </c>
      <c r="F26" s="24" t="str">
        <f>[5]机器设备盘点表!G24</f>
        <v>台</v>
      </c>
      <c r="G26" s="20">
        <f>[5]机器设备盘点表!H24</f>
        <v>1</v>
      </c>
      <c r="H26" s="25">
        <f>[5]机器设备盘点表!I24</f>
        <v>39114</v>
      </c>
      <c r="I26" s="38">
        <f>[5]机器设备盘点表!J24</f>
        <v>43132</v>
      </c>
      <c r="J26" s="39">
        <f>[5]机器设备盘点表!K24</f>
        <v>14872</v>
      </c>
      <c r="K26" s="40">
        <f>[5]机器设备盘点表!L24</f>
        <v>12823.7881349584</v>
      </c>
      <c r="L26" s="41">
        <f>'[5]固定资产-机器设备（境内采购）评估计算表'!P24</f>
        <v>15600</v>
      </c>
      <c r="M26" s="42">
        <f>'[5]固定资产-机器设备（境内采购）评估计算表'!V24/100</f>
        <v>0.2</v>
      </c>
      <c r="N26" s="43">
        <f t="shared" si="0"/>
        <v>3120</v>
      </c>
      <c r="O26" s="44">
        <f t="shared" si="1"/>
        <v>-0.756702156401454</v>
      </c>
      <c r="P26" s="19"/>
    </row>
    <row r="27" s="2" customFormat="1" ht="16.5" customHeight="1" spans="1:16">
      <c r="A27" s="18">
        <f>[5]机器设备盘点表!A25</f>
        <v>20</v>
      </c>
      <c r="B27" s="20"/>
      <c r="C27" s="21" t="str">
        <f>[5]机器设备盘点表!D25</f>
        <v>高压开关柜 </v>
      </c>
      <c r="D27" s="22" t="str">
        <f>[5]机器设备盘点表!E25</f>
        <v>KYN28A-12</v>
      </c>
      <c r="E27" s="23" t="str">
        <f>[5]机器设备盘点表!F25</f>
        <v>淄博昌泰有限公司</v>
      </c>
      <c r="F27" s="24" t="str">
        <f>[5]机器设备盘点表!G25</f>
        <v>台</v>
      </c>
      <c r="G27" s="20">
        <f>[5]机器设备盘点表!H25</f>
        <v>1</v>
      </c>
      <c r="H27" s="25">
        <f>[5]机器设备盘点表!I25</f>
        <v>39114</v>
      </c>
      <c r="I27" s="38">
        <f>[5]机器设备盘点表!J25</f>
        <v>43132</v>
      </c>
      <c r="J27" s="39">
        <f>[5]机器设备盘点表!K25</f>
        <v>14872</v>
      </c>
      <c r="K27" s="40">
        <f>[5]机器设备盘点表!L25</f>
        <v>12823.7881349584</v>
      </c>
      <c r="L27" s="41">
        <f>'[5]固定资产-机器设备（境内采购）评估计算表'!P25</f>
        <v>15600</v>
      </c>
      <c r="M27" s="42">
        <f>'[5]固定资产-机器设备（境内采购）评估计算表'!V25/100</f>
        <v>0.2</v>
      </c>
      <c r="N27" s="43">
        <f t="shared" si="0"/>
        <v>3120</v>
      </c>
      <c r="O27" s="44">
        <f t="shared" si="1"/>
        <v>-0.756702156401454</v>
      </c>
      <c r="P27" s="19"/>
    </row>
    <row r="28" s="2" customFormat="1" ht="16.5" customHeight="1" spans="1:16">
      <c r="A28" s="18">
        <f>[5]机器设备盘点表!A26</f>
        <v>21</v>
      </c>
      <c r="B28" s="20"/>
      <c r="C28" s="21" t="str">
        <f>[5]机器设备盘点表!D26</f>
        <v>高压开关柜 </v>
      </c>
      <c r="D28" s="22" t="str">
        <f>[5]机器设备盘点表!E26</f>
        <v>KYN28A-12</v>
      </c>
      <c r="E28" s="23" t="str">
        <f>[5]机器设备盘点表!F26</f>
        <v>淄博昌泰有限公司</v>
      </c>
      <c r="F28" s="24" t="str">
        <f>[5]机器设备盘点表!G26</f>
        <v>台</v>
      </c>
      <c r="G28" s="20">
        <f>[5]机器设备盘点表!H26</f>
        <v>1</v>
      </c>
      <c r="H28" s="25">
        <f>[5]机器设备盘点表!I26</f>
        <v>39114</v>
      </c>
      <c r="I28" s="38">
        <f>[5]机器设备盘点表!J26</f>
        <v>43132</v>
      </c>
      <c r="J28" s="39">
        <f>[5]机器设备盘点表!K26</f>
        <v>14872</v>
      </c>
      <c r="K28" s="40">
        <f>[5]机器设备盘点表!L26</f>
        <v>12823.7881349584</v>
      </c>
      <c r="L28" s="41">
        <f>'[5]固定资产-机器设备（境内采购）评估计算表'!P26</f>
        <v>15600</v>
      </c>
      <c r="M28" s="42">
        <f>'[5]固定资产-机器设备（境内采购）评估计算表'!V26/100</f>
        <v>0.2</v>
      </c>
      <c r="N28" s="43">
        <f t="shared" si="0"/>
        <v>3120</v>
      </c>
      <c r="O28" s="44">
        <f t="shared" si="1"/>
        <v>-0.756702156401454</v>
      </c>
      <c r="P28" s="19"/>
    </row>
    <row r="29" s="2" customFormat="1" ht="16.5" customHeight="1" spans="1:16">
      <c r="A29" s="18">
        <f>[5]机器设备盘点表!A27</f>
        <v>22</v>
      </c>
      <c r="B29" s="20"/>
      <c r="C29" s="21" t="str">
        <f>[5]机器设备盘点表!D27</f>
        <v>动力箱 </v>
      </c>
      <c r="D29" s="22" t="str">
        <f>[5]机器设备盘点表!E27</f>
        <v>XL-21</v>
      </c>
      <c r="E29" s="23" t="str">
        <f>[5]机器设备盘点表!F27</f>
        <v>淄博昌泰有限公司</v>
      </c>
      <c r="F29" s="24" t="str">
        <f>[5]机器设备盘点表!G27</f>
        <v>台</v>
      </c>
      <c r="G29" s="20">
        <f>[5]机器设备盘点表!H27</f>
        <v>1</v>
      </c>
      <c r="H29" s="25">
        <f>[5]机器设备盘点表!I27</f>
        <v>39114</v>
      </c>
      <c r="I29" s="38">
        <f>[5]机器设备盘点表!J27</f>
        <v>43132</v>
      </c>
      <c r="J29" s="39">
        <f>[5]机器设备盘点表!K27</f>
        <v>2195</v>
      </c>
      <c r="K29" s="40">
        <f>[5]机器设备盘点表!L27</f>
        <v>1892.69869259236</v>
      </c>
      <c r="L29" s="41">
        <f>'[5]固定资产-机器设备（境内采购）评估计算表'!P27</f>
        <v>2100</v>
      </c>
      <c r="M29" s="42">
        <f>'[5]固定资产-机器设备（境内采购）评估计算表'!V27/100</f>
        <v>0.2</v>
      </c>
      <c r="N29" s="43">
        <f t="shared" si="0"/>
        <v>420</v>
      </c>
      <c r="O29" s="44">
        <f t="shared" si="1"/>
        <v>-0.778094631943375</v>
      </c>
      <c r="P29" s="19"/>
    </row>
    <row r="30" s="2" customFormat="1" ht="16.5" customHeight="1" spans="1:16">
      <c r="A30" s="18">
        <f>[5]机器设备盘点表!A28</f>
        <v>23</v>
      </c>
      <c r="B30" s="20"/>
      <c r="C30" s="21" t="str">
        <f>[5]机器设备盘点表!D28</f>
        <v>动力箱 </v>
      </c>
      <c r="D30" s="22" t="str">
        <f>[5]机器设备盘点表!E28</f>
        <v>XL-21</v>
      </c>
      <c r="E30" s="23" t="str">
        <f>[5]机器设备盘点表!F28</f>
        <v>淄博昌泰有限公司</v>
      </c>
      <c r="F30" s="24" t="str">
        <f>[5]机器设备盘点表!G28</f>
        <v>台</v>
      </c>
      <c r="G30" s="20">
        <f>[5]机器设备盘点表!H28</f>
        <v>1</v>
      </c>
      <c r="H30" s="25">
        <f>[5]机器设备盘点表!I28</f>
        <v>39114</v>
      </c>
      <c r="I30" s="38">
        <f>[5]机器设备盘点表!J28</f>
        <v>43132</v>
      </c>
      <c r="J30" s="39">
        <f>[5]机器设备盘点表!K28</f>
        <v>2195</v>
      </c>
      <c r="K30" s="40">
        <f>[5]机器设备盘点表!L28</f>
        <v>1892.69869259236</v>
      </c>
      <c r="L30" s="41">
        <f>'[5]固定资产-机器设备（境内采购）评估计算表'!P28</f>
        <v>2100</v>
      </c>
      <c r="M30" s="42">
        <f>'[5]固定资产-机器设备（境内采购）评估计算表'!V28/100</f>
        <v>0.2</v>
      </c>
      <c r="N30" s="43">
        <f t="shared" si="0"/>
        <v>420</v>
      </c>
      <c r="O30" s="44">
        <f t="shared" si="1"/>
        <v>-0.778094631943375</v>
      </c>
      <c r="P30" s="19"/>
    </row>
    <row r="31" s="2" customFormat="1" ht="16.5" customHeight="1" spans="1:16">
      <c r="A31" s="18">
        <f>[5]机器设备盘点表!A29</f>
        <v>24</v>
      </c>
      <c r="B31" s="20"/>
      <c r="C31" s="21" t="str">
        <f>[5]机器设备盘点表!D29</f>
        <v>动力箱 </v>
      </c>
      <c r="D31" s="22" t="str">
        <f>[5]机器设备盘点表!E29</f>
        <v>XL-21</v>
      </c>
      <c r="E31" s="23" t="str">
        <f>[5]机器设备盘点表!F29</f>
        <v>淄博昌泰有限公司</v>
      </c>
      <c r="F31" s="24" t="str">
        <f>[5]机器设备盘点表!G29</f>
        <v>台</v>
      </c>
      <c r="G31" s="20">
        <f>[5]机器设备盘点表!H29</f>
        <v>1</v>
      </c>
      <c r="H31" s="25">
        <f>[5]机器设备盘点表!I29</f>
        <v>39114</v>
      </c>
      <c r="I31" s="38">
        <f>[5]机器设备盘点表!J29</f>
        <v>43132</v>
      </c>
      <c r="J31" s="39">
        <f>[5]机器设备盘点表!K29</f>
        <v>2195</v>
      </c>
      <c r="K31" s="40">
        <f>[5]机器设备盘点表!L29</f>
        <v>1892.69869259236</v>
      </c>
      <c r="L31" s="41">
        <f>'[5]固定资产-机器设备（境内采购）评估计算表'!P29</f>
        <v>2100</v>
      </c>
      <c r="M31" s="42">
        <f>'[5]固定资产-机器设备（境内采购）评估计算表'!V29/100</f>
        <v>0.2</v>
      </c>
      <c r="N31" s="43">
        <f t="shared" si="0"/>
        <v>420</v>
      </c>
      <c r="O31" s="44">
        <f t="shared" si="1"/>
        <v>-0.778094631943375</v>
      </c>
      <c r="P31" s="19"/>
    </row>
    <row r="32" s="2" customFormat="1" ht="16.5" customHeight="1" spans="1:16">
      <c r="A32" s="18">
        <f>[5]机器设备盘点表!A30</f>
        <v>25</v>
      </c>
      <c r="B32" s="20"/>
      <c r="C32" s="21" t="str">
        <f>[5]机器设备盘点表!D30</f>
        <v>动力箱 </v>
      </c>
      <c r="D32" s="22" t="str">
        <f>[5]机器设备盘点表!E30</f>
        <v>XL-21</v>
      </c>
      <c r="E32" s="23" t="str">
        <f>[5]机器设备盘点表!F30</f>
        <v>淄博昌泰有限公司</v>
      </c>
      <c r="F32" s="24" t="str">
        <f>[5]机器设备盘点表!G30</f>
        <v>台</v>
      </c>
      <c r="G32" s="20">
        <f>[5]机器设备盘点表!H30</f>
        <v>1</v>
      </c>
      <c r="H32" s="25">
        <f>[5]机器设备盘点表!I30</f>
        <v>39114</v>
      </c>
      <c r="I32" s="38">
        <f>[5]机器设备盘点表!J30</f>
        <v>43132</v>
      </c>
      <c r="J32" s="39">
        <f>[5]机器设备盘点表!K30</f>
        <v>2195</v>
      </c>
      <c r="K32" s="40">
        <f>[5]机器设备盘点表!L30</f>
        <v>1892.69869259236</v>
      </c>
      <c r="L32" s="41">
        <f>'[5]固定资产-机器设备（境内采购）评估计算表'!P30</f>
        <v>2100</v>
      </c>
      <c r="M32" s="42">
        <f>'[5]固定资产-机器设备（境内采购）评估计算表'!V30/100</f>
        <v>0.2</v>
      </c>
      <c r="N32" s="43">
        <f t="shared" si="0"/>
        <v>420</v>
      </c>
      <c r="O32" s="44">
        <f t="shared" si="1"/>
        <v>-0.778094631943375</v>
      </c>
      <c r="P32" s="19"/>
    </row>
    <row r="33" s="2" customFormat="1" ht="16.5" customHeight="1" spans="1:16">
      <c r="A33" s="18">
        <f>[5]机器设备盘点表!A31</f>
        <v>26</v>
      </c>
      <c r="B33" s="20"/>
      <c r="C33" s="21" t="str">
        <f>[5]机器设备盘点表!D31</f>
        <v>动力箱 </v>
      </c>
      <c r="D33" s="22" t="str">
        <f>[5]机器设备盘点表!E31</f>
        <v>XL-21</v>
      </c>
      <c r="E33" s="23" t="str">
        <f>[5]机器设备盘点表!F31</f>
        <v>淄博昌泰有限公司</v>
      </c>
      <c r="F33" s="24" t="str">
        <f>[5]机器设备盘点表!G31</f>
        <v>台</v>
      </c>
      <c r="G33" s="20">
        <f>[5]机器设备盘点表!H31</f>
        <v>1</v>
      </c>
      <c r="H33" s="25">
        <f>[5]机器设备盘点表!I31</f>
        <v>39114</v>
      </c>
      <c r="I33" s="38">
        <f>[5]机器设备盘点表!J31</f>
        <v>43132</v>
      </c>
      <c r="J33" s="39">
        <f>[5]机器设备盘点表!K31</f>
        <v>2057</v>
      </c>
      <c r="K33" s="40">
        <f>[5]机器设备盘点表!L31</f>
        <v>1773.70442399202</v>
      </c>
      <c r="L33" s="41">
        <f>'[5]固定资产-机器设备（境内采购）评估计算表'!P31</f>
        <v>2100</v>
      </c>
      <c r="M33" s="42">
        <f>'[5]固定资产-机器设备（境内采购）评估计算表'!V31/100</f>
        <v>0.2</v>
      </c>
      <c r="N33" s="43">
        <f t="shared" si="0"/>
        <v>420</v>
      </c>
      <c r="O33" s="44">
        <f t="shared" si="1"/>
        <v>-0.763207446337243</v>
      </c>
      <c r="P33" s="19"/>
    </row>
    <row r="34" s="2" customFormat="1" ht="16.5" customHeight="1" spans="1:16">
      <c r="A34" s="18">
        <f>[5]机器设备盘点表!A32</f>
        <v>27</v>
      </c>
      <c r="B34" s="20"/>
      <c r="C34" s="21" t="str">
        <f>[5]机器设备盘点表!D32</f>
        <v>动力箱 </v>
      </c>
      <c r="D34" s="22" t="str">
        <f>[5]机器设备盘点表!E32</f>
        <v>XL-21</v>
      </c>
      <c r="E34" s="23" t="str">
        <f>[5]机器设备盘点表!F32</f>
        <v>淄博昌泰有限公司</v>
      </c>
      <c r="F34" s="24" t="str">
        <f>[5]机器设备盘点表!G32</f>
        <v>台</v>
      </c>
      <c r="G34" s="20">
        <f>[5]机器设备盘点表!H32</f>
        <v>1</v>
      </c>
      <c r="H34" s="25">
        <f>[5]机器设备盘点表!I32</f>
        <v>39114</v>
      </c>
      <c r="I34" s="38">
        <f>[5]机器设备盘点表!J32</f>
        <v>43132</v>
      </c>
      <c r="J34" s="39">
        <f>[5]机器设备盘点表!K32</f>
        <v>2057</v>
      </c>
      <c r="K34" s="40">
        <f>[5]机器设备盘点表!L32</f>
        <v>1773.70442399202</v>
      </c>
      <c r="L34" s="41">
        <f>'[5]固定资产-机器设备（境内采购）评估计算表'!P32</f>
        <v>2100</v>
      </c>
      <c r="M34" s="42">
        <f>'[5]固定资产-机器设备（境内采购）评估计算表'!V32/100</f>
        <v>0.2</v>
      </c>
      <c r="N34" s="43">
        <f t="shared" si="0"/>
        <v>420</v>
      </c>
      <c r="O34" s="44">
        <f t="shared" si="1"/>
        <v>-0.763207446337243</v>
      </c>
      <c r="P34" s="19"/>
    </row>
    <row r="35" s="2" customFormat="1" ht="16.5" customHeight="1" spans="1:16">
      <c r="A35" s="18">
        <f>[5]机器设备盘点表!A33</f>
        <v>28</v>
      </c>
      <c r="B35" s="20"/>
      <c r="C35" s="21" t="str">
        <f>[5]机器设备盘点表!D33</f>
        <v>动力箱 </v>
      </c>
      <c r="D35" s="22" t="str">
        <f>[5]机器设备盘点表!E33</f>
        <v>XL-21</v>
      </c>
      <c r="E35" s="23" t="str">
        <f>[5]机器设备盘点表!F33</f>
        <v>淄博昌泰有限公司</v>
      </c>
      <c r="F35" s="24" t="str">
        <f>[5]机器设备盘点表!G33</f>
        <v>台</v>
      </c>
      <c r="G35" s="20">
        <f>[5]机器设备盘点表!H33</f>
        <v>1</v>
      </c>
      <c r="H35" s="25">
        <f>[5]机器设备盘点表!I33</f>
        <v>39114</v>
      </c>
      <c r="I35" s="38">
        <f>[5]机器设备盘点表!J33</f>
        <v>43132</v>
      </c>
      <c r="J35" s="39">
        <f>[5]机器设备盘点表!K33</f>
        <v>2394</v>
      </c>
      <c r="K35" s="40">
        <f>[5]机器设备盘点表!L33</f>
        <v>2064.29187702328</v>
      </c>
      <c r="L35" s="41">
        <f>'[5]固定资产-机器设备（境内采购）评估计算表'!P33</f>
        <v>2100</v>
      </c>
      <c r="M35" s="42">
        <f>'[5]固定资产-机器设备（境内采购）评估计算表'!V33/100</f>
        <v>0.2</v>
      </c>
      <c r="N35" s="43">
        <f t="shared" si="0"/>
        <v>420</v>
      </c>
      <c r="O35" s="44">
        <f t="shared" si="1"/>
        <v>-0.796540399797706</v>
      </c>
      <c r="P35" s="19"/>
    </row>
    <row r="36" s="2" customFormat="1" ht="16.5" customHeight="1" spans="1:16">
      <c r="A36" s="18">
        <f>[5]机器设备盘点表!A34</f>
        <v>29</v>
      </c>
      <c r="B36" s="20"/>
      <c r="C36" s="21" t="str">
        <f>[5]机器设备盘点表!D34</f>
        <v>动力箱 </v>
      </c>
      <c r="D36" s="22" t="str">
        <f>[5]机器设备盘点表!E34</f>
        <v>XL-21</v>
      </c>
      <c r="E36" s="23" t="str">
        <f>[5]机器设备盘点表!F34</f>
        <v>淄博昌泰有限公司</v>
      </c>
      <c r="F36" s="24" t="str">
        <f>[5]机器设备盘点表!G34</f>
        <v>台</v>
      </c>
      <c r="G36" s="20">
        <f>[5]机器设备盘点表!H34</f>
        <v>1</v>
      </c>
      <c r="H36" s="25">
        <f>[5]机器设备盘点表!I34</f>
        <v>39114</v>
      </c>
      <c r="I36" s="38">
        <f>[5]机器设备盘点表!J34</f>
        <v>43132</v>
      </c>
      <c r="J36" s="39">
        <f>[5]机器设备盘点表!K34</f>
        <v>2394</v>
      </c>
      <c r="K36" s="40">
        <f>[5]机器设备盘点表!L34</f>
        <v>2064.29187702328</v>
      </c>
      <c r="L36" s="41">
        <f>'[5]固定资产-机器设备（境内采购）评估计算表'!P34</f>
        <v>2100</v>
      </c>
      <c r="M36" s="42">
        <f>'[5]固定资产-机器设备（境内采购）评估计算表'!V34/100</f>
        <v>0.2</v>
      </c>
      <c r="N36" s="43">
        <f t="shared" si="0"/>
        <v>420</v>
      </c>
      <c r="O36" s="44">
        <f t="shared" si="1"/>
        <v>-0.796540399797706</v>
      </c>
      <c r="P36" s="19"/>
    </row>
    <row r="37" s="2" customFormat="1" ht="16.5" customHeight="1" spans="1:16">
      <c r="A37" s="18">
        <f>[5]机器设备盘点表!A35</f>
        <v>30</v>
      </c>
      <c r="B37" s="20"/>
      <c r="C37" s="21" t="str">
        <f>[5]机器设备盘点表!D35</f>
        <v>低压开关柜 </v>
      </c>
      <c r="D37" s="22" t="str">
        <f>[5]机器设备盘点表!E35</f>
        <v>GGD</v>
      </c>
      <c r="E37" s="23" t="str">
        <f>[5]机器设备盘点表!F35</f>
        <v>淄博昌泰有限公司</v>
      </c>
      <c r="F37" s="24" t="str">
        <f>[5]机器设备盘点表!G35</f>
        <v>台</v>
      </c>
      <c r="G37" s="20">
        <f>[5]机器设备盘点表!H35</f>
        <v>1</v>
      </c>
      <c r="H37" s="25">
        <f>[5]机器设备盘点表!I35</f>
        <v>39114</v>
      </c>
      <c r="I37" s="38">
        <f>[5]机器设备盘点表!J35</f>
        <v>43132</v>
      </c>
      <c r="J37" s="39">
        <f>[5]机器设备盘点表!K35</f>
        <v>4106</v>
      </c>
      <c r="K37" s="40">
        <f>[5]机器设备盘点表!L35</f>
        <v>3540.51062951446</v>
      </c>
      <c r="L37" s="41">
        <f>'[5]固定资产-机器设备（境内采购）评估计算表'!P35</f>
        <v>6800</v>
      </c>
      <c r="M37" s="42">
        <f>'[5]固定资产-机器设备（境内采购）评估计算表'!V35/100</f>
        <v>0.2</v>
      </c>
      <c r="N37" s="43">
        <f t="shared" si="0"/>
        <v>1360</v>
      </c>
      <c r="O37" s="44">
        <f t="shared" si="1"/>
        <v>-0.615874617445646</v>
      </c>
      <c r="P37" s="19"/>
    </row>
    <row r="38" s="2" customFormat="1" ht="16.5" customHeight="1" spans="1:16">
      <c r="A38" s="18">
        <f>[5]机器设备盘点表!A36</f>
        <v>31</v>
      </c>
      <c r="B38" s="20"/>
      <c r="C38" s="21" t="str">
        <f>[5]机器设备盘点表!D36</f>
        <v>低压开关柜 </v>
      </c>
      <c r="D38" s="22" t="str">
        <f>[5]机器设备盘点表!E36</f>
        <v>GGD</v>
      </c>
      <c r="E38" s="23" t="str">
        <f>[5]机器设备盘点表!F36</f>
        <v>淄博昌泰有限公司</v>
      </c>
      <c r="F38" s="24" t="str">
        <f>[5]机器设备盘点表!G36</f>
        <v>台</v>
      </c>
      <c r="G38" s="20">
        <f>[5]机器设备盘点表!H36</f>
        <v>1</v>
      </c>
      <c r="H38" s="25">
        <f>[5]机器设备盘点表!I36</f>
        <v>39114</v>
      </c>
      <c r="I38" s="38">
        <f>[5]机器设备盘点表!J36</f>
        <v>43132</v>
      </c>
      <c r="J38" s="39">
        <f>[5]机器设备盘点表!K36</f>
        <v>14807</v>
      </c>
      <c r="K38" s="40">
        <f>[5]机器设备盘点表!L36</f>
        <v>12767.740109893</v>
      </c>
      <c r="L38" s="41">
        <f>'[5]固定资产-机器设备（境内采购）评估计算表'!P36</f>
        <v>6800</v>
      </c>
      <c r="M38" s="42">
        <f>'[5]固定资产-机器设备（境内采购）评估计算表'!V36/100</f>
        <v>0.2</v>
      </c>
      <c r="N38" s="43">
        <f t="shared" si="0"/>
        <v>1360</v>
      </c>
      <c r="O38" s="44">
        <f t="shared" si="1"/>
        <v>-0.893481541111084</v>
      </c>
      <c r="P38" s="19"/>
    </row>
    <row r="39" s="2" customFormat="1" ht="16.5" customHeight="1" spans="1:16">
      <c r="A39" s="18">
        <f>[5]机器设备盘点表!A37</f>
        <v>32</v>
      </c>
      <c r="B39" s="20"/>
      <c r="C39" s="21" t="str">
        <f>[5]机器设备盘点表!D37</f>
        <v>水泵控制箱 </v>
      </c>
      <c r="D39" s="22" t="str">
        <f>[5]机器设备盘点表!E37</f>
        <v>GGD</v>
      </c>
      <c r="E39" s="23" t="str">
        <f>[5]机器设备盘点表!F37</f>
        <v>淄博昌泰有限公司</v>
      </c>
      <c r="F39" s="24" t="str">
        <f>[5]机器设备盘点表!G37</f>
        <v>台</v>
      </c>
      <c r="G39" s="20">
        <f>[5]机器设备盘点表!H37</f>
        <v>1</v>
      </c>
      <c r="H39" s="25">
        <f>[5]机器设备盘点表!I37</f>
        <v>39114</v>
      </c>
      <c r="I39" s="38">
        <f>[5]机器设备盘点表!J37</f>
        <v>43132</v>
      </c>
      <c r="J39" s="39">
        <f>[5]机器设备盘点表!K37</f>
        <v>2025</v>
      </c>
      <c r="K39" s="40">
        <f>[5]机器设备盘点表!L37</f>
        <v>1746.11155011368</v>
      </c>
      <c r="L39" s="41">
        <f>'[5]固定资产-机器设备（境内采购）评估计算表'!P37</f>
        <v>2700</v>
      </c>
      <c r="M39" s="42">
        <f>'[5]固定资产-机器设备（境内采购）评估计算表'!V37/100</f>
        <v>0.2</v>
      </c>
      <c r="N39" s="43">
        <f t="shared" si="0"/>
        <v>540</v>
      </c>
      <c r="O39" s="44">
        <f t="shared" si="1"/>
        <v>-0.690741407692513</v>
      </c>
      <c r="P39" s="19"/>
    </row>
    <row r="40" s="2" customFormat="1" ht="16.5" customHeight="1" spans="1:16">
      <c r="A40" s="18">
        <f>[5]机器设备盘点表!A38</f>
        <v>33</v>
      </c>
      <c r="B40" s="20"/>
      <c r="C40" s="21" t="str">
        <f>[5]机器设备盘点表!D38</f>
        <v>低压开关柜 </v>
      </c>
      <c r="D40" s="22" t="str">
        <f>[5]机器设备盘点表!E38</f>
        <v>GGD</v>
      </c>
      <c r="E40" s="23" t="str">
        <f>[5]机器设备盘点表!F38</f>
        <v>淄博昌泰有限公司</v>
      </c>
      <c r="F40" s="24" t="str">
        <f>[5]机器设备盘点表!G38</f>
        <v>台</v>
      </c>
      <c r="G40" s="20">
        <f>[5]机器设备盘点表!H38</f>
        <v>1</v>
      </c>
      <c r="H40" s="25">
        <f>[5]机器设备盘点表!I38</f>
        <v>39114</v>
      </c>
      <c r="I40" s="38">
        <f>[5]机器设备盘点表!J38</f>
        <v>43132</v>
      </c>
      <c r="J40" s="39">
        <f>[5]机器设备盘点表!K38</f>
        <v>14807</v>
      </c>
      <c r="K40" s="40">
        <f>[5]机器设备盘点表!L38</f>
        <v>12767.740109893</v>
      </c>
      <c r="L40" s="41">
        <f>'[5]固定资产-机器设备（境内采购）评估计算表'!P38</f>
        <v>6800</v>
      </c>
      <c r="M40" s="42">
        <f>'[5]固定资产-机器设备（境内采购）评估计算表'!V38/100</f>
        <v>0.2</v>
      </c>
      <c r="N40" s="43">
        <f t="shared" si="0"/>
        <v>1360</v>
      </c>
      <c r="O40" s="44">
        <f t="shared" si="1"/>
        <v>-0.893481541111084</v>
      </c>
      <c r="P40" s="19"/>
    </row>
    <row r="41" s="2" customFormat="1" ht="16.5" customHeight="1" spans="1:16">
      <c r="A41" s="18">
        <f>[5]机器设备盘点表!A39</f>
        <v>34</v>
      </c>
      <c r="B41" s="20"/>
      <c r="C41" s="21" t="str">
        <f>[5]机器设备盘点表!D39</f>
        <v>低压开关柜 </v>
      </c>
      <c r="D41" s="22" t="str">
        <f>[5]机器设备盘点表!E39</f>
        <v>GGD</v>
      </c>
      <c r="E41" s="23" t="str">
        <f>[5]机器设备盘点表!F39</f>
        <v>淄博昌泰有限公司</v>
      </c>
      <c r="F41" s="24" t="str">
        <f>[5]机器设备盘点表!G39</f>
        <v>台</v>
      </c>
      <c r="G41" s="20">
        <f>[5]机器设备盘点表!H39</f>
        <v>1</v>
      </c>
      <c r="H41" s="25">
        <f>[5]机器设备盘点表!I39</f>
        <v>39114</v>
      </c>
      <c r="I41" s="38">
        <f>[5]机器设备盘点表!J39</f>
        <v>43132</v>
      </c>
      <c r="J41" s="39">
        <f>[5]机器设备盘点表!K39</f>
        <v>7299</v>
      </c>
      <c r="K41" s="40">
        <f>[5]机器设备盘点表!L39</f>
        <v>6293.76207618754</v>
      </c>
      <c r="L41" s="41">
        <f>'[5]固定资产-机器设备（境内采购）评估计算表'!P39</f>
        <v>6800</v>
      </c>
      <c r="M41" s="42">
        <f>'[5]固定资产-机器设备（境内采购）评估计算表'!V39/100</f>
        <v>0.2</v>
      </c>
      <c r="N41" s="43">
        <f t="shared" si="0"/>
        <v>1360</v>
      </c>
      <c r="O41" s="44">
        <f t="shared" si="1"/>
        <v>-0.783913026336734</v>
      </c>
      <c r="P41" s="19"/>
    </row>
    <row r="42" s="2" customFormat="1" ht="16.5" customHeight="1" spans="1:16">
      <c r="A42" s="18">
        <f>[5]机器设备盘点表!A40</f>
        <v>35</v>
      </c>
      <c r="B42" s="20"/>
      <c r="C42" s="21" t="str">
        <f>[5]机器设备盘点表!D40</f>
        <v>低压开关柜 </v>
      </c>
      <c r="D42" s="22" t="str">
        <f>[5]机器设备盘点表!E40</f>
        <v>GGD</v>
      </c>
      <c r="E42" s="23" t="str">
        <f>[5]机器设备盘点表!F40</f>
        <v>淄博昌泰有限公司</v>
      </c>
      <c r="F42" s="24" t="str">
        <f>[5]机器设备盘点表!G40</f>
        <v>台</v>
      </c>
      <c r="G42" s="20">
        <f>[5]机器设备盘点表!H40</f>
        <v>1</v>
      </c>
      <c r="H42" s="25">
        <f>[5]机器设备盘点表!I40</f>
        <v>39114</v>
      </c>
      <c r="I42" s="38">
        <f>[5]机器设备盘点表!J40</f>
        <v>43132</v>
      </c>
      <c r="J42" s="39">
        <f>[5]机器设备盘点表!K40</f>
        <v>5212</v>
      </c>
      <c r="K42" s="40">
        <f>[5]机器设备盘点表!L40</f>
        <v>4494.18933293457</v>
      </c>
      <c r="L42" s="41">
        <f>'[5]固定资产-机器设备（境内采购）评估计算表'!P40</f>
        <v>6800</v>
      </c>
      <c r="M42" s="42">
        <f>'[5]固定资产-机器设备（境内采购）评估计算表'!V40/100</f>
        <v>0.2</v>
      </c>
      <c r="N42" s="43">
        <f t="shared" si="0"/>
        <v>1360</v>
      </c>
      <c r="O42" s="44">
        <f t="shared" si="1"/>
        <v>-0.697387025946243</v>
      </c>
      <c r="P42" s="19"/>
    </row>
    <row r="43" s="2" customFormat="1" ht="16.5" customHeight="1" spans="1:16">
      <c r="A43" s="18">
        <f>[5]机器设备盘点表!A41</f>
        <v>36</v>
      </c>
      <c r="B43" s="20"/>
      <c r="C43" s="21" t="str">
        <f>[5]机器设备盘点表!D41</f>
        <v>低压开关柜 </v>
      </c>
      <c r="D43" s="22" t="str">
        <f>[5]机器设备盘点表!E41</f>
        <v>GGD</v>
      </c>
      <c r="E43" s="23" t="str">
        <f>[5]机器设备盘点表!F41</f>
        <v>淄博昌泰有限公司</v>
      </c>
      <c r="F43" s="24" t="str">
        <f>[5]机器设备盘点表!G41</f>
        <v>台</v>
      </c>
      <c r="G43" s="20">
        <f>[5]机器设备盘点表!H41</f>
        <v>1</v>
      </c>
      <c r="H43" s="25">
        <f>[5]机器设备盘点表!I41</f>
        <v>39114</v>
      </c>
      <c r="I43" s="38">
        <f>[5]机器设备盘点表!J41</f>
        <v>43132</v>
      </c>
      <c r="J43" s="39">
        <f>[5]机器设备盘点表!K41</f>
        <v>4106</v>
      </c>
      <c r="K43" s="40">
        <f>[5]机器设备盘点表!L41</f>
        <v>3540.51062951446</v>
      </c>
      <c r="L43" s="41">
        <f>'[5]固定资产-机器设备（境内采购）评估计算表'!P41</f>
        <v>6800</v>
      </c>
      <c r="M43" s="42">
        <f>'[5]固定资产-机器设备（境内采购）评估计算表'!V41/100</f>
        <v>0.2</v>
      </c>
      <c r="N43" s="43">
        <f t="shared" si="0"/>
        <v>1360</v>
      </c>
      <c r="O43" s="44">
        <f t="shared" si="1"/>
        <v>-0.615874617445646</v>
      </c>
      <c r="P43" s="19"/>
    </row>
    <row r="44" s="2" customFormat="1" ht="16.5" customHeight="1" spans="1:16">
      <c r="A44" s="18">
        <f>[5]机器设备盘点表!A42</f>
        <v>37</v>
      </c>
      <c r="B44" s="20"/>
      <c r="C44" s="21" t="str">
        <f>[5]机器设备盘点表!D42</f>
        <v>低压开关柜 </v>
      </c>
      <c r="D44" s="22" t="str">
        <f>[5]机器设备盘点表!E42</f>
        <v>GGD</v>
      </c>
      <c r="E44" s="23" t="str">
        <f>[5]机器设备盘点表!F42</f>
        <v>淄博昌泰有限公司</v>
      </c>
      <c r="F44" s="24" t="str">
        <f>[5]机器设备盘点表!G42</f>
        <v>台</v>
      </c>
      <c r="G44" s="20">
        <f>[5]机器设备盘点表!H42</f>
        <v>1</v>
      </c>
      <c r="H44" s="25">
        <f>[5]机器设备盘点表!I42</f>
        <v>39114</v>
      </c>
      <c r="I44" s="38">
        <f>[5]机器设备盘点表!J42</f>
        <v>43132</v>
      </c>
      <c r="J44" s="39">
        <f>[5]机器设备盘点表!K42</f>
        <v>9964</v>
      </c>
      <c r="K44" s="40">
        <f>[5]机器设备盘点表!L42</f>
        <v>8591.73110386801</v>
      </c>
      <c r="L44" s="41">
        <f>'[5]固定资产-机器设备（境内采购）评估计算表'!P42</f>
        <v>6800</v>
      </c>
      <c r="M44" s="42">
        <f>'[5]固定资产-机器设备（境内采购）评估计算表'!V42/100</f>
        <v>0.2</v>
      </c>
      <c r="N44" s="43">
        <f t="shared" si="0"/>
        <v>1360</v>
      </c>
      <c r="O44" s="44">
        <f t="shared" si="1"/>
        <v>-0.841708267686855</v>
      </c>
      <c r="P44" s="19"/>
    </row>
    <row r="45" s="2" customFormat="1" ht="16.5" customHeight="1" spans="1:16">
      <c r="A45" s="18">
        <f>[5]机器设备盘点表!A43</f>
        <v>38</v>
      </c>
      <c r="B45" s="20"/>
      <c r="C45" s="21" t="str">
        <f>[5]机器设备盘点表!D43</f>
        <v>低压开关柜 </v>
      </c>
      <c r="D45" s="22" t="str">
        <f>[5]机器设备盘点表!E43</f>
        <v>GGD</v>
      </c>
      <c r="E45" s="23" t="str">
        <f>[5]机器设备盘点表!F43</f>
        <v>淄博昌泰有限公司</v>
      </c>
      <c r="F45" s="24" t="str">
        <f>[5]机器设备盘点表!G43</f>
        <v>台</v>
      </c>
      <c r="G45" s="20">
        <f>[5]机器设备盘点表!H43</f>
        <v>1</v>
      </c>
      <c r="H45" s="25">
        <f>[5]机器设备盘点表!I43</f>
        <v>39114</v>
      </c>
      <c r="I45" s="38">
        <f>[5]机器设备盘点表!J43</f>
        <v>43132</v>
      </c>
      <c r="J45" s="39">
        <f>[5]机器设备盘点表!K43</f>
        <v>28633</v>
      </c>
      <c r="K45" s="40">
        <f>[5]机器设备盘点表!L43</f>
        <v>24689.5861799531</v>
      </c>
      <c r="L45" s="41">
        <f>'[5]固定资产-机器设备（境内采购）评估计算表'!P43</f>
        <v>6800</v>
      </c>
      <c r="M45" s="42">
        <f>'[5]固定资产-机器设备（境内采购）评估计算表'!V43/100</f>
        <v>0.2</v>
      </c>
      <c r="N45" s="43">
        <f t="shared" si="0"/>
        <v>1360</v>
      </c>
      <c r="O45" s="44">
        <f t="shared" si="1"/>
        <v>-0.944916047191416</v>
      </c>
      <c r="P45" s="19"/>
    </row>
    <row r="46" s="2" customFormat="1" ht="16.5" customHeight="1" spans="1:16">
      <c r="A46" s="18">
        <f>[5]机器设备盘点表!A44</f>
        <v>39</v>
      </c>
      <c r="B46" s="20"/>
      <c r="C46" s="21" t="str">
        <f>[5]机器设备盘点表!D44</f>
        <v>低压开关柜 </v>
      </c>
      <c r="D46" s="22" t="str">
        <f>[5]机器设备盘点表!E44</f>
        <v>GGD</v>
      </c>
      <c r="E46" s="23" t="str">
        <f>[5]机器设备盘点表!F44</f>
        <v>淄博昌泰有限公司</v>
      </c>
      <c r="F46" s="24" t="str">
        <f>[5]机器设备盘点表!G44</f>
        <v>台</v>
      </c>
      <c r="G46" s="20">
        <f>[5]机器设备盘点表!H44</f>
        <v>1</v>
      </c>
      <c r="H46" s="25">
        <f>[5]机器设备盘点表!I44</f>
        <v>39114</v>
      </c>
      <c r="I46" s="38">
        <f>[5]机器设备盘点表!J44</f>
        <v>43132</v>
      </c>
      <c r="J46" s="39">
        <f>[5]机器设备盘点表!K44</f>
        <v>7299</v>
      </c>
      <c r="K46" s="40">
        <f>[5]机器设备盘点表!L44</f>
        <v>6293.76207618754</v>
      </c>
      <c r="L46" s="41">
        <f>'[5]固定资产-机器设备（境内采购）评估计算表'!P44</f>
        <v>6800</v>
      </c>
      <c r="M46" s="42">
        <f>'[5]固定资产-机器设备（境内采购）评估计算表'!V44/100</f>
        <v>0.2</v>
      </c>
      <c r="N46" s="43">
        <f t="shared" si="0"/>
        <v>1360</v>
      </c>
      <c r="O46" s="44">
        <f t="shared" si="1"/>
        <v>-0.783913026336734</v>
      </c>
      <c r="P46" s="19"/>
    </row>
    <row r="47" s="2" customFormat="1" ht="16.5" customHeight="1" spans="1:16">
      <c r="A47" s="18">
        <f>[5]机器设备盘点表!A45</f>
        <v>40</v>
      </c>
      <c r="B47" s="20"/>
      <c r="C47" s="21" t="str">
        <f>[5]机器设备盘点表!D45</f>
        <v>低压开关柜 </v>
      </c>
      <c r="D47" s="22" t="str">
        <f>[5]机器设备盘点表!E45</f>
        <v>GGD</v>
      </c>
      <c r="E47" s="23" t="str">
        <f>[5]机器设备盘点表!F45</f>
        <v>淄博昌泰有限公司</v>
      </c>
      <c r="F47" s="24" t="str">
        <f>[5]机器设备盘点表!G45</f>
        <v>台</v>
      </c>
      <c r="G47" s="20">
        <f>[5]机器设备盘点表!H45</f>
        <v>1</v>
      </c>
      <c r="H47" s="25">
        <f>[5]机器设备盘点表!I45</f>
        <v>39114</v>
      </c>
      <c r="I47" s="38">
        <f>[5]机器设备盘点表!J45</f>
        <v>43132</v>
      </c>
      <c r="J47" s="39">
        <f>[5]机器设备盘点表!K45</f>
        <v>5322</v>
      </c>
      <c r="K47" s="40">
        <f>[5]机器设备盘点表!L45</f>
        <v>4589.03983689136</v>
      </c>
      <c r="L47" s="41">
        <f>'[5]固定资产-机器设备（境内采购）评估计算表'!P45</f>
        <v>6800</v>
      </c>
      <c r="M47" s="42">
        <f>'[5]固定资产-机器设备（境内采购）评估计算表'!V45/100</f>
        <v>0.2</v>
      </c>
      <c r="N47" s="43">
        <f t="shared" si="0"/>
        <v>1360</v>
      </c>
      <c r="O47" s="44">
        <f t="shared" si="1"/>
        <v>-0.703641709739162</v>
      </c>
      <c r="P47" s="19"/>
    </row>
    <row r="48" s="2" customFormat="1" ht="16.5" customHeight="1" spans="1:16">
      <c r="A48" s="18">
        <f>[5]机器设备盘点表!A46</f>
        <v>41</v>
      </c>
      <c r="B48" s="20"/>
      <c r="C48" s="21" t="str">
        <f>[5]机器设备盘点表!D46</f>
        <v>低压开关柜 </v>
      </c>
      <c r="D48" s="22" t="str">
        <f>[5]机器设备盘点表!E46</f>
        <v>GGD</v>
      </c>
      <c r="E48" s="23" t="str">
        <f>[5]机器设备盘点表!F46</f>
        <v>淄博昌泰有限公司</v>
      </c>
      <c r="F48" s="24" t="str">
        <f>[5]机器设备盘点表!G46</f>
        <v>台</v>
      </c>
      <c r="G48" s="20">
        <f>[5]机器设备盘点表!H46</f>
        <v>1</v>
      </c>
      <c r="H48" s="25">
        <f>[5]机器设备盘点表!I46</f>
        <v>39114</v>
      </c>
      <c r="I48" s="38">
        <f>[5]机器设备盘点表!J46</f>
        <v>43132</v>
      </c>
      <c r="J48" s="39">
        <f>[5]机器设备盘点表!K46</f>
        <v>9964</v>
      </c>
      <c r="K48" s="40">
        <f>[5]机器设备盘点表!L46</f>
        <v>8591.73110386801</v>
      </c>
      <c r="L48" s="41">
        <f>'[5]固定资产-机器设备（境内采购）评估计算表'!P46</f>
        <v>6800</v>
      </c>
      <c r="M48" s="42">
        <f>'[5]固定资产-机器设备（境内采购）评估计算表'!V46/100</f>
        <v>0.2</v>
      </c>
      <c r="N48" s="43">
        <f t="shared" si="0"/>
        <v>1360</v>
      </c>
      <c r="O48" s="44">
        <f t="shared" si="1"/>
        <v>-0.841708267686855</v>
      </c>
      <c r="P48" s="19"/>
    </row>
    <row r="49" s="2" customFormat="1" ht="16.5" customHeight="1" spans="1:16">
      <c r="A49" s="18">
        <f>[5]机器设备盘点表!A47</f>
        <v>42</v>
      </c>
      <c r="B49" s="20"/>
      <c r="C49" s="21" t="str">
        <f>[5]机器设备盘点表!D47</f>
        <v>低压开关柜 </v>
      </c>
      <c r="D49" s="22" t="str">
        <f>[5]机器设备盘点表!E47</f>
        <v>GGD</v>
      </c>
      <c r="E49" s="23" t="str">
        <f>[5]机器设备盘点表!F47</f>
        <v>淄博昌泰有限公司</v>
      </c>
      <c r="F49" s="24" t="str">
        <f>[5]机器设备盘点表!G47</f>
        <v>台</v>
      </c>
      <c r="G49" s="20">
        <f>[5]机器设备盘点表!H47</f>
        <v>1</v>
      </c>
      <c r="H49" s="25">
        <f>[5]机器设备盘点表!I47</f>
        <v>39114</v>
      </c>
      <c r="I49" s="38">
        <f>[5]机器设备盘点表!J47</f>
        <v>43132</v>
      </c>
      <c r="J49" s="39">
        <f>[5]机器设备盘点表!K47</f>
        <v>4291</v>
      </c>
      <c r="K49" s="40">
        <f>[5]机器设备盘点表!L47</f>
        <v>3700.03193162361</v>
      </c>
      <c r="L49" s="41">
        <f>'[5]固定资产-机器设备（境内采购）评估计算表'!P47</f>
        <v>6800</v>
      </c>
      <c r="M49" s="42">
        <f>'[5]固定资产-机器设备（境内采购）评估计算表'!V47/100</f>
        <v>0.2</v>
      </c>
      <c r="N49" s="43">
        <f t="shared" si="0"/>
        <v>1360</v>
      </c>
      <c r="O49" s="44">
        <f t="shared" si="1"/>
        <v>-0.632435604575115</v>
      </c>
      <c r="P49" s="19"/>
    </row>
    <row r="50" s="2" customFormat="1" ht="16.5" customHeight="1" spans="1:16">
      <c r="A50" s="18">
        <f>[5]机器设备盘点表!A48</f>
        <v>43</v>
      </c>
      <c r="B50" s="20"/>
      <c r="C50" s="21" t="str">
        <f>[5]机器设备盘点表!D48</f>
        <v>35KV高压开关柜 </v>
      </c>
      <c r="D50" s="22" t="str">
        <f>[5]机器设备盘点表!E48</f>
        <v>KYN61-40.5</v>
      </c>
      <c r="E50" s="23" t="str">
        <f>[5]机器设备盘点表!F48</f>
        <v>淄博昌泰有限公司</v>
      </c>
      <c r="F50" s="24" t="str">
        <f>[5]机器设备盘点表!G48</f>
        <v>台</v>
      </c>
      <c r="G50" s="20">
        <f>[5]机器设备盘点表!H48</f>
        <v>1</v>
      </c>
      <c r="H50" s="25">
        <f>[5]机器设备盘点表!I48</f>
        <v>39114</v>
      </c>
      <c r="I50" s="38">
        <f>[5]机器设备盘点表!J48</f>
        <v>43132</v>
      </c>
      <c r="J50" s="39">
        <f>[5]机器设备盘点表!K48</f>
        <v>104959</v>
      </c>
      <c r="K50" s="40">
        <f>[5]机器设备盘点表!L48</f>
        <v>90503.7640436454</v>
      </c>
      <c r="L50" s="41">
        <f>'[5]固定资产-机器设备（境内采购）评估计算表'!P48</f>
        <v>85000</v>
      </c>
      <c r="M50" s="42">
        <f>'[5]固定资产-机器设备（境内采购）评估计算表'!V48/100</f>
        <v>0.2</v>
      </c>
      <c r="N50" s="43">
        <f t="shared" si="0"/>
        <v>17000</v>
      </c>
      <c r="O50" s="44">
        <f t="shared" si="1"/>
        <v>-0.812162508602385</v>
      </c>
      <c r="P50" s="19"/>
    </row>
    <row r="51" s="2" customFormat="1" ht="16.5" customHeight="1" spans="1:16">
      <c r="A51" s="18">
        <f>[5]机器设备盘点表!A49</f>
        <v>44</v>
      </c>
      <c r="B51" s="20"/>
      <c r="C51" s="21" t="str">
        <f>[5]机器设备盘点表!D49</f>
        <v>10KV高压开关柜 </v>
      </c>
      <c r="D51" s="22" t="str">
        <f>[5]机器设备盘点表!E49</f>
        <v>KYN28A-10</v>
      </c>
      <c r="E51" s="23" t="str">
        <f>[5]机器设备盘点表!F49</f>
        <v>淄博昌泰有限公司</v>
      </c>
      <c r="F51" s="24" t="str">
        <f>[5]机器设备盘点表!G49</f>
        <v>台</v>
      </c>
      <c r="G51" s="20">
        <f>[5]机器设备盘点表!H49</f>
        <v>1</v>
      </c>
      <c r="H51" s="25">
        <f>[5]机器设备盘点表!I49</f>
        <v>39114</v>
      </c>
      <c r="I51" s="38">
        <f>[5]机器设备盘点表!J49</f>
        <v>43132</v>
      </c>
      <c r="J51" s="39">
        <f>[5]机器设备盘点表!K49</f>
        <v>24398</v>
      </c>
      <c r="K51" s="40">
        <f>[5]机器设备盘点表!L49</f>
        <v>21037.8417776166</v>
      </c>
      <c r="L51" s="41">
        <f>'[5]固定资产-机器设备（境内采购）评估计算表'!P49</f>
        <v>15600</v>
      </c>
      <c r="M51" s="42">
        <f>'[5]固定资产-机器设备（境内采购）评估计算表'!V49/100</f>
        <v>0.2</v>
      </c>
      <c r="N51" s="43">
        <f t="shared" si="0"/>
        <v>3120</v>
      </c>
      <c r="O51" s="44">
        <f t="shared" si="1"/>
        <v>-0.851695814001246</v>
      </c>
      <c r="P51" s="19"/>
    </row>
    <row r="52" s="2" customFormat="1" ht="16.5" customHeight="1" spans="1:16">
      <c r="A52" s="18">
        <f>[5]机器设备盘点表!A50</f>
        <v>45</v>
      </c>
      <c r="B52" s="20"/>
      <c r="C52" s="21" t="str">
        <f>[5]机器设备盘点表!D50</f>
        <v>10KV高压开关柜 </v>
      </c>
      <c r="D52" s="22" t="str">
        <f>[5]机器设备盘点表!E50</f>
        <v>KYN28A-10</v>
      </c>
      <c r="E52" s="23" t="str">
        <f>[5]机器设备盘点表!F50</f>
        <v>淄博昌泰有限公司</v>
      </c>
      <c r="F52" s="24" t="str">
        <f>[5]机器设备盘点表!G50</f>
        <v>台</v>
      </c>
      <c r="G52" s="20">
        <f>[5]机器设备盘点表!H50</f>
        <v>1</v>
      </c>
      <c r="H52" s="25">
        <f>[5]机器设备盘点表!I50</f>
        <v>39114</v>
      </c>
      <c r="I52" s="38">
        <f>[5]机器设备盘点表!J50</f>
        <v>43132</v>
      </c>
      <c r="J52" s="39">
        <f>[5]机器设备盘点表!K50</f>
        <v>24398</v>
      </c>
      <c r="K52" s="40">
        <f>[5]机器设备盘点表!L50</f>
        <v>21037.8417776166</v>
      </c>
      <c r="L52" s="41">
        <f>'[5]固定资产-机器设备（境内采购）评估计算表'!P50</f>
        <v>15600</v>
      </c>
      <c r="M52" s="42">
        <f>'[5]固定资产-机器设备（境内采购）评估计算表'!V50/100</f>
        <v>0.2</v>
      </c>
      <c r="N52" s="43">
        <f t="shared" si="0"/>
        <v>3120</v>
      </c>
      <c r="O52" s="44">
        <f t="shared" si="1"/>
        <v>-0.851695814001246</v>
      </c>
      <c r="P52" s="19"/>
    </row>
    <row r="53" s="2" customFormat="1" ht="16.5" customHeight="1" spans="1:16">
      <c r="A53" s="18">
        <f>[5]机器设备盘点表!A51</f>
        <v>46</v>
      </c>
      <c r="B53" s="20"/>
      <c r="C53" s="21" t="str">
        <f>[5]机器设备盘点表!D51</f>
        <v>高压开关柜 </v>
      </c>
      <c r="D53" s="22" t="str">
        <f>[5]机器设备盘点表!E51</f>
        <v>KYN28A-12</v>
      </c>
      <c r="E53" s="23" t="str">
        <f>[5]机器设备盘点表!F51</f>
        <v>淄博昌泰有限公司</v>
      </c>
      <c r="F53" s="24" t="str">
        <f>[5]机器设备盘点表!G51</f>
        <v>台</v>
      </c>
      <c r="G53" s="20">
        <f>[5]机器设备盘点表!H51</f>
        <v>1</v>
      </c>
      <c r="H53" s="25">
        <f>[5]机器设备盘点表!I51</f>
        <v>39114</v>
      </c>
      <c r="I53" s="38">
        <f>[5]机器设备盘点表!J51</f>
        <v>43132</v>
      </c>
      <c r="J53" s="39">
        <f>[5]机器设备盘点表!K51</f>
        <v>11047</v>
      </c>
      <c r="K53" s="40">
        <f>[5]机器设备盘点表!L51</f>
        <v>9525.57742918807</v>
      </c>
      <c r="L53" s="41">
        <f>'[5]固定资产-机器设备（境内采购）评估计算表'!P51</f>
        <v>15600</v>
      </c>
      <c r="M53" s="42">
        <f>'[5]固定资产-机器设备（境内采购）评估计算表'!V51/100</f>
        <v>0.2</v>
      </c>
      <c r="N53" s="43">
        <f t="shared" si="0"/>
        <v>3120</v>
      </c>
      <c r="O53" s="44">
        <f t="shared" si="1"/>
        <v>-0.672460801122695</v>
      </c>
      <c r="P53" s="19"/>
    </row>
    <row r="54" s="2" customFormat="1" ht="16.5" customHeight="1" spans="1:16">
      <c r="A54" s="18">
        <f>[5]机器设备盘点表!A52</f>
        <v>47</v>
      </c>
      <c r="B54" s="20"/>
      <c r="C54" s="21" t="str">
        <f>[5]机器设备盘点表!D52</f>
        <v>高压开关柜 </v>
      </c>
      <c r="D54" s="22" t="str">
        <f>[5]机器设备盘点表!E52</f>
        <v>KYN28A-12</v>
      </c>
      <c r="E54" s="23" t="str">
        <f>[5]机器设备盘点表!F52</f>
        <v>淄博昌泰有限公司</v>
      </c>
      <c r="F54" s="24" t="str">
        <f>[5]机器设备盘点表!G52</f>
        <v>台</v>
      </c>
      <c r="G54" s="20">
        <f>[5]机器设备盘点表!H52</f>
        <v>1</v>
      </c>
      <c r="H54" s="25">
        <f>[5]机器设备盘点表!I52</f>
        <v>39114</v>
      </c>
      <c r="I54" s="38">
        <f>[5]机器设备盘点表!J52</f>
        <v>43132</v>
      </c>
      <c r="J54" s="39">
        <f>[5]机器设备盘点表!K52</f>
        <v>11047</v>
      </c>
      <c r="K54" s="40">
        <f>[5]机器设备盘点表!L52</f>
        <v>9525.57742918807</v>
      </c>
      <c r="L54" s="41">
        <f>'[5]固定资产-机器设备（境内采购）评估计算表'!P52</f>
        <v>15600</v>
      </c>
      <c r="M54" s="42">
        <f>'[5]固定资产-机器设备（境内采购）评估计算表'!V52/100</f>
        <v>0.2</v>
      </c>
      <c r="N54" s="43">
        <f t="shared" si="0"/>
        <v>3120</v>
      </c>
      <c r="O54" s="44">
        <f t="shared" si="1"/>
        <v>-0.672460801122695</v>
      </c>
      <c r="P54" s="19"/>
    </row>
    <row r="55" s="2" customFormat="1" ht="16.5" customHeight="1" spans="1:16">
      <c r="A55" s="18">
        <f>[5]机器设备盘点表!A53</f>
        <v>48</v>
      </c>
      <c r="B55" s="20"/>
      <c r="C55" s="21" t="str">
        <f>[5]机器设备盘点表!D53</f>
        <v>高压开关柜 </v>
      </c>
      <c r="D55" s="22" t="str">
        <f>[5]机器设备盘点表!E53</f>
        <v>KYN28A-12</v>
      </c>
      <c r="E55" s="23" t="str">
        <f>[5]机器设备盘点表!F53</f>
        <v>淄博昌泰有限公司</v>
      </c>
      <c r="F55" s="24" t="str">
        <f>[5]机器设备盘点表!G53</f>
        <v>台</v>
      </c>
      <c r="G55" s="20">
        <f>[5]机器设备盘点表!H53</f>
        <v>1</v>
      </c>
      <c r="H55" s="25">
        <f>[5]机器设备盘点表!I53</f>
        <v>39114</v>
      </c>
      <c r="I55" s="38">
        <f>[5]机器设备盘点表!J53</f>
        <v>43132</v>
      </c>
      <c r="J55" s="39">
        <f>[5]机器设备盘点表!K53</f>
        <v>14663</v>
      </c>
      <c r="K55" s="40">
        <f>[5]机器设备盘点表!L53</f>
        <v>12643.5721774404</v>
      </c>
      <c r="L55" s="41">
        <f>'[5]固定资产-机器设备（境内采购）评估计算表'!P53</f>
        <v>15600</v>
      </c>
      <c r="M55" s="42">
        <f>'[5]固定资产-机器设备（境内采购）评估计算表'!V53/100</f>
        <v>0.2</v>
      </c>
      <c r="N55" s="43">
        <f t="shared" si="0"/>
        <v>3120</v>
      </c>
      <c r="O55" s="44">
        <f t="shared" si="1"/>
        <v>-0.753234295164864</v>
      </c>
      <c r="P55" s="19"/>
    </row>
    <row r="56" s="2" customFormat="1" ht="16.5" customHeight="1" spans="1:16">
      <c r="A56" s="18">
        <f>[5]机器设备盘点表!A54</f>
        <v>49</v>
      </c>
      <c r="B56" s="20"/>
      <c r="C56" s="21" t="str">
        <f>[5]机器设备盘点表!D54</f>
        <v>高压开关柜 </v>
      </c>
      <c r="D56" s="22" t="str">
        <f>[5]机器设备盘点表!E54</f>
        <v>KYN28A-12</v>
      </c>
      <c r="E56" s="23" t="str">
        <f>[5]机器设备盘点表!F54</f>
        <v>淄博昌泰有限公司</v>
      </c>
      <c r="F56" s="24" t="str">
        <f>[5]机器设备盘点表!G54</f>
        <v>台</v>
      </c>
      <c r="G56" s="20">
        <f>[5]机器设备盘点表!H54</f>
        <v>1</v>
      </c>
      <c r="H56" s="25">
        <f>[5]机器设备盘点表!I54</f>
        <v>39114</v>
      </c>
      <c r="I56" s="38">
        <f>[5]机器设备盘点表!J54</f>
        <v>43132</v>
      </c>
      <c r="J56" s="39">
        <f>[5]机器设备盘点表!K54</f>
        <v>14896</v>
      </c>
      <c r="K56" s="40">
        <f>[5]机器设备盘点表!L54</f>
        <v>12844.4827903671</v>
      </c>
      <c r="L56" s="41">
        <f>'[5]固定资产-机器设备（境内采购）评估计算表'!P54</f>
        <v>15600</v>
      </c>
      <c r="M56" s="42">
        <f>'[5]固定资产-机器设备（境内采购）评估计算表'!V54/100</f>
        <v>0.2</v>
      </c>
      <c r="N56" s="43">
        <f t="shared" si="0"/>
        <v>3120</v>
      </c>
      <c r="O56" s="44">
        <f t="shared" si="1"/>
        <v>-0.757094150778894</v>
      </c>
      <c r="P56" s="19"/>
    </row>
    <row r="57" s="2" customFormat="1" ht="16.5" customHeight="1" spans="1:16">
      <c r="A57" s="18">
        <f>[5]机器设备盘点表!A55</f>
        <v>50</v>
      </c>
      <c r="B57" s="20"/>
      <c r="C57" s="21" t="str">
        <f>[5]机器设备盘点表!D55</f>
        <v>高压开关柜 </v>
      </c>
      <c r="D57" s="22" t="str">
        <f>[5]机器设备盘点表!E55</f>
        <v>KYN28A-12</v>
      </c>
      <c r="E57" s="23" t="str">
        <f>[5]机器设备盘点表!F55</f>
        <v>淄博昌泰有限公司</v>
      </c>
      <c r="F57" s="24" t="str">
        <f>[5]机器设备盘点表!G55</f>
        <v>台</v>
      </c>
      <c r="G57" s="20">
        <f>[5]机器设备盘点表!H55</f>
        <v>1</v>
      </c>
      <c r="H57" s="25">
        <f>[5]机器设备盘点表!I55</f>
        <v>39114</v>
      </c>
      <c r="I57" s="38">
        <f>[5]机器设备盘点表!J55</f>
        <v>43132</v>
      </c>
      <c r="J57" s="39">
        <f>[5]机器设备盘点表!K55</f>
        <v>14663</v>
      </c>
      <c r="K57" s="40">
        <f>[5]机器设备盘点表!L55</f>
        <v>12643.5721774404</v>
      </c>
      <c r="L57" s="41">
        <f>'[5]固定资产-机器设备（境内采购）评估计算表'!P55</f>
        <v>15600</v>
      </c>
      <c r="M57" s="42">
        <f>'[5]固定资产-机器设备（境内采购）评估计算表'!V55/100</f>
        <v>0.2</v>
      </c>
      <c r="N57" s="43">
        <f t="shared" si="0"/>
        <v>3120</v>
      </c>
      <c r="O57" s="44">
        <f t="shared" si="1"/>
        <v>-0.753234295164864</v>
      </c>
      <c r="P57" s="19"/>
    </row>
    <row r="58" s="2" customFormat="1" ht="16.5" customHeight="1" spans="1:16">
      <c r="A58" s="18">
        <f>[5]机器设备盘点表!A56</f>
        <v>51</v>
      </c>
      <c r="B58" s="20"/>
      <c r="C58" s="21" t="str">
        <f>[5]机器设备盘点表!D56</f>
        <v>高压开关柜 </v>
      </c>
      <c r="D58" s="22" t="str">
        <f>[5]机器设备盘点表!E56</f>
        <v>KYN28A-12</v>
      </c>
      <c r="E58" s="23" t="str">
        <f>[5]机器设备盘点表!F56</f>
        <v>淄博昌泰有限公司</v>
      </c>
      <c r="F58" s="24" t="str">
        <f>[5]机器设备盘点表!G56</f>
        <v>台</v>
      </c>
      <c r="G58" s="20">
        <f>[5]机器设备盘点表!H56</f>
        <v>1</v>
      </c>
      <c r="H58" s="25">
        <f>[5]机器设备盘点表!I56</f>
        <v>39114</v>
      </c>
      <c r="I58" s="38">
        <f>[5]机器设备盘点表!J56</f>
        <v>43132</v>
      </c>
      <c r="J58" s="39">
        <f>[5]机器设备盘点表!K56</f>
        <v>14663</v>
      </c>
      <c r="K58" s="40">
        <f>[5]机器设备盘点表!L56</f>
        <v>12643.5721774404</v>
      </c>
      <c r="L58" s="41">
        <f>'[5]固定资产-机器设备（境内采购）评估计算表'!P56</f>
        <v>15600</v>
      </c>
      <c r="M58" s="42">
        <f>'[5]固定资产-机器设备（境内采购）评估计算表'!V56/100</f>
        <v>0.2</v>
      </c>
      <c r="N58" s="43">
        <f t="shared" si="0"/>
        <v>3120</v>
      </c>
      <c r="O58" s="44">
        <f t="shared" si="1"/>
        <v>-0.753234295164864</v>
      </c>
      <c r="P58" s="19"/>
    </row>
    <row r="59" s="2" customFormat="1" ht="16.5" customHeight="1" spans="1:16">
      <c r="A59" s="18">
        <f>[5]机器设备盘点表!A57</f>
        <v>52</v>
      </c>
      <c r="B59" s="20"/>
      <c r="C59" s="21" t="str">
        <f>[5]机器设备盘点表!D57</f>
        <v>电动单梁行车 </v>
      </c>
      <c r="D59" s="22" t="str">
        <f>[5]机器设备盘点表!E57</f>
        <v>10T/13.5M/H=18M</v>
      </c>
      <c r="E59" s="23" t="str">
        <f>[5]机器设备盘点表!F57</f>
        <v>天津津起起重设备有限公司</v>
      </c>
      <c r="F59" s="24" t="str">
        <f>[5]机器设备盘点表!G57</f>
        <v>台</v>
      </c>
      <c r="G59" s="20">
        <f>[5]机器设备盘点表!H57</f>
        <v>1</v>
      </c>
      <c r="H59" s="25">
        <f>[5]机器设备盘点表!I57</f>
        <v>39234</v>
      </c>
      <c r="I59" s="38">
        <f>[5]机器设备盘点表!J57</f>
        <v>43132</v>
      </c>
      <c r="J59" s="39">
        <f>[5]机器设备盘点表!K57</f>
        <v>43650</v>
      </c>
      <c r="K59" s="40">
        <f>[5]机器设备盘点表!L57</f>
        <v>37638.4045246727</v>
      </c>
      <c r="L59" s="41">
        <f>'[5]固定资产-机器设备（境内采购）评估计算表'!P57</f>
        <v>75200</v>
      </c>
      <c r="M59" s="42">
        <f>'[5]固定资产-机器设备（境内采购）评估计算表'!V57/100</f>
        <v>0.21</v>
      </c>
      <c r="N59" s="43">
        <f t="shared" si="0"/>
        <v>15792</v>
      </c>
      <c r="O59" s="44">
        <f t="shared" si="1"/>
        <v>-0.580428548993142</v>
      </c>
      <c r="P59" s="19"/>
    </row>
    <row r="60" s="2" customFormat="1" ht="16.5" customHeight="1" spans="1:16">
      <c r="A60" s="18">
        <f>[5]机器设备盘点表!A58</f>
        <v>53</v>
      </c>
      <c r="B60" s="20"/>
      <c r="C60" s="21" t="str">
        <f>[5]机器设备盘点表!D58</f>
        <v>电动双梁行车 </v>
      </c>
      <c r="D60" s="22" t="str">
        <f>[5]机器设备盘点表!E58</f>
        <v>10/3.2t22.5M/A6H=18M</v>
      </c>
      <c r="E60" s="23" t="str">
        <f>[5]机器设备盘点表!F58</f>
        <v>天津津起起重设备有限公司</v>
      </c>
      <c r="F60" s="24" t="str">
        <f>[5]机器设备盘点表!G58</f>
        <v>台</v>
      </c>
      <c r="G60" s="20">
        <f>[5]机器设备盘点表!H58</f>
        <v>1</v>
      </c>
      <c r="H60" s="25">
        <f>[5]机器设备盘点表!I58</f>
        <v>39234</v>
      </c>
      <c r="I60" s="38">
        <f>[5]机器设备盘点表!J58</f>
        <v>43132</v>
      </c>
      <c r="J60" s="39">
        <f>[5]机器设备盘点表!K58</f>
        <v>169872</v>
      </c>
      <c r="K60" s="40">
        <f>[5]机器设备盘点表!L58</f>
        <v>146476.770983166</v>
      </c>
      <c r="L60" s="41">
        <f>'[5]固定资产-机器设备（境内采购）评估计算表'!P58</f>
        <v>260600</v>
      </c>
      <c r="M60" s="42">
        <f>'[5]固定资产-机器设备（境内采购）评估计算表'!V58/100</f>
        <v>0.21</v>
      </c>
      <c r="N60" s="43">
        <f t="shared" si="0"/>
        <v>54726</v>
      </c>
      <c r="O60" s="44">
        <f t="shared" si="1"/>
        <v>-0.626384445583597</v>
      </c>
      <c r="P60" s="19"/>
    </row>
    <row r="61" s="2" customFormat="1" ht="16.5" customHeight="1" spans="1:16">
      <c r="A61" s="18">
        <f>[5]机器设备盘点表!A59</f>
        <v>54</v>
      </c>
      <c r="B61" s="20"/>
      <c r="C61" s="21" t="str">
        <f>[5]机器设备盘点表!D59</f>
        <v>电动双梁行车 </v>
      </c>
      <c r="D61" s="22" t="str">
        <f>[5]机器设备盘点表!E59</f>
        <v>10/3.2t22.5M/A6H=18M</v>
      </c>
      <c r="E61" s="23" t="str">
        <f>[5]机器设备盘点表!F59</f>
        <v>天津津起起重设备有限公司</v>
      </c>
      <c r="F61" s="24" t="str">
        <f>[5]机器设备盘点表!G59</f>
        <v>台</v>
      </c>
      <c r="G61" s="20">
        <f>[5]机器设备盘点表!H59</f>
        <v>1</v>
      </c>
      <c r="H61" s="25">
        <f>[5]机器设备盘点表!I59</f>
        <v>39234</v>
      </c>
      <c r="I61" s="38">
        <f>[5]机器设备盘点表!J59</f>
        <v>43132</v>
      </c>
      <c r="J61" s="39">
        <f>[5]机器设备盘点表!K59</f>
        <v>169872</v>
      </c>
      <c r="K61" s="40">
        <f>[5]机器设备盘点表!L59</f>
        <v>146476.770983166</v>
      </c>
      <c r="L61" s="41">
        <f>'[5]固定资产-机器设备（境内采购）评估计算表'!P59</f>
        <v>260600</v>
      </c>
      <c r="M61" s="42">
        <f>'[5]固定资产-机器设备（境内采购）评估计算表'!V59/100</f>
        <v>0.21</v>
      </c>
      <c r="N61" s="43">
        <f t="shared" si="0"/>
        <v>54726</v>
      </c>
      <c r="O61" s="44">
        <f t="shared" si="1"/>
        <v>-0.626384445583597</v>
      </c>
      <c r="P61" s="19"/>
    </row>
    <row r="62" s="2" customFormat="1" ht="16.5" customHeight="1" spans="1:16">
      <c r="A62" s="18">
        <f>[5]机器设备盘点表!A60</f>
        <v>55</v>
      </c>
      <c r="B62" s="20"/>
      <c r="C62" s="21" t="str">
        <f>[5]机器设备盘点表!D60</f>
        <v>电动双梁行车 </v>
      </c>
      <c r="D62" s="22" t="str">
        <f>[5]机器设备盘点表!E60</f>
        <v>20/5t22.5M/A6H=12M</v>
      </c>
      <c r="E62" s="23" t="str">
        <f>[5]机器设备盘点表!F60</f>
        <v>山东起重机厂有限公司</v>
      </c>
      <c r="F62" s="24" t="str">
        <f>[5]机器设备盘点表!G60</f>
        <v>台</v>
      </c>
      <c r="G62" s="20">
        <f>[5]机器设备盘点表!H60</f>
        <v>1</v>
      </c>
      <c r="H62" s="25">
        <f>[5]机器设备盘点表!I60</f>
        <v>39203</v>
      </c>
      <c r="I62" s="38">
        <f>[5]机器设备盘点表!J60</f>
        <v>43132</v>
      </c>
      <c r="J62" s="39">
        <f>[5]机器设备盘点表!K60</f>
        <v>190256</v>
      </c>
      <c r="K62" s="40">
        <f>[5]机器设备盘点表!L60</f>
        <v>164053.431643668</v>
      </c>
      <c r="L62" s="41">
        <f>'[5]固定资产-机器设备（境内采购）评估计算表'!P60</f>
        <v>309700</v>
      </c>
      <c r="M62" s="42">
        <f>'[5]固定资产-机器设备（境内采购）评估计算表'!V60/100</f>
        <v>0.21</v>
      </c>
      <c r="N62" s="43">
        <f t="shared" si="0"/>
        <v>65037</v>
      </c>
      <c r="O62" s="44">
        <f t="shared" si="1"/>
        <v>-0.603562087373683</v>
      </c>
      <c r="P62" s="19"/>
    </row>
    <row r="63" s="2" customFormat="1" ht="16.5" customHeight="1" spans="1:16">
      <c r="A63" s="18">
        <f>[5]机器设备盘点表!A61</f>
        <v>56</v>
      </c>
      <c r="B63" s="20"/>
      <c r="C63" s="21" t="str">
        <f>[5]机器设备盘点表!D61</f>
        <v>电动双梁行车 </v>
      </c>
      <c r="D63" s="22" t="str">
        <f>[5]机器设备盘点表!E61</f>
        <v>20/5t22.5M/A6H=12M</v>
      </c>
      <c r="E63" s="23" t="str">
        <f>[5]机器设备盘点表!F61</f>
        <v>山东起重机厂有限公司</v>
      </c>
      <c r="F63" s="24" t="str">
        <f>[5]机器设备盘点表!G61</f>
        <v>台</v>
      </c>
      <c r="G63" s="20">
        <f>[5]机器设备盘点表!H61</f>
        <v>1</v>
      </c>
      <c r="H63" s="25">
        <f>[5]机器设备盘点表!I61</f>
        <v>39203</v>
      </c>
      <c r="I63" s="38">
        <f>[5]机器设备盘点表!J61</f>
        <v>43132</v>
      </c>
      <c r="J63" s="39">
        <f>[5]机器设备盘点表!K61</f>
        <v>190256</v>
      </c>
      <c r="K63" s="40">
        <f>[5]机器设备盘点表!L61</f>
        <v>164053.431643668</v>
      </c>
      <c r="L63" s="41">
        <f>'[5]固定资产-机器设备（境内采购）评估计算表'!P61</f>
        <v>309700</v>
      </c>
      <c r="M63" s="42">
        <f>'[5]固定资产-机器设备（境内采购）评估计算表'!V61/100</f>
        <v>0.21</v>
      </c>
      <c r="N63" s="43">
        <f t="shared" si="0"/>
        <v>65037</v>
      </c>
      <c r="O63" s="44">
        <f t="shared" si="1"/>
        <v>-0.603562087373683</v>
      </c>
      <c r="P63" s="19"/>
    </row>
    <row r="64" s="2" customFormat="1" ht="16.5" customHeight="1" spans="1:16">
      <c r="A64" s="18">
        <f>[5]机器设备盘点表!A62</f>
        <v>57</v>
      </c>
      <c r="B64" s="20"/>
      <c r="C64" s="21" t="str">
        <f>[5]机器设备盘点表!D62</f>
        <v>电动双梁行车 </v>
      </c>
      <c r="D64" s="22" t="str">
        <f>[5]机器设备盘点表!E62</f>
        <v>20/5t22.5M/A6H=12M</v>
      </c>
      <c r="E64" s="23" t="str">
        <f>[5]机器设备盘点表!F62</f>
        <v>山东起重机厂有限公司</v>
      </c>
      <c r="F64" s="24" t="str">
        <f>[5]机器设备盘点表!G62</f>
        <v>台</v>
      </c>
      <c r="G64" s="20">
        <f>[5]机器设备盘点表!H62</f>
        <v>1</v>
      </c>
      <c r="H64" s="25">
        <f>[5]机器设备盘点表!I62</f>
        <v>39203</v>
      </c>
      <c r="I64" s="38">
        <f>[5]机器设备盘点表!J62</f>
        <v>43132</v>
      </c>
      <c r="J64" s="39">
        <f>[5]机器设备盘点表!K62</f>
        <v>190256</v>
      </c>
      <c r="K64" s="40">
        <f>[5]机器设备盘点表!L62</f>
        <v>164053.431643668</v>
      </c>
      <c r="L64" s="41">
        <f>'[5]固定资产-机器设备（境内采购）评估计算表'!P62</f>
        <v>309700</v>
      </c>
      <c r="M64" s="42">
        <f>'[5]固定资产-机器设备（境内采购）评估计算表'!V62/100</f>
        <v>0.21</v>
      </c>
      <c r="N64" s="43">
        <f t="shared" si="0"/>
        <v>65037</v>
      </c>
      <c r="O64" s="44">
        <f t="shared" si="1"/>
        <v>-0.603562087373683</v>
      </c>
      <c r="P64" s="19"/>
    </row>
    <row r="65" s="2" customFormat="1" ht="16.5" customHeight="1" spans="1:16">
      <c r="A65" s="18">
        <f>[5]机器设备盘点表!A63</f>
        <v>58</v>
      </c>
      <c r="B65" s="20"/>
      <c r="C65" s="21" t="str">
        <f>[5]机器设备盘点表!D63</f>
        <v>电动双梁行车 </v>
      </c>
      <c r="D65" s="22" t="str">
        <f>[5]机器设备盘点表!E63</f>
        <v>20/5t22.5M/A6H=12M</v>
      </c>
      <c r="E65" s="23" t="str">
        <f>[5]机器设备盘点表!F63</f>
        <v>天津津起起重设备有限公司</v>
      </c>
      <c r="F65" s="24" t="str">
        <f>[5]机器设备盘点表!G63</f>
        <v>台</v>
      </c>
      <c r="G65" s="20">
        <f>[5]机器设备盘点表!H63</f>
        <v>1</v>
      </c>
      <c r="H65" s="25">
        <f>[5]机器设备盘点表!I63</f>
        <v>39234</v>
      </c>
      <c r="I65" s="38">
        <f>[5]机器设备盘点表!J63</f>
        <v>43132</v>
      </c>
      <c r="J65" s="39">
        <f>[5]机器设备盘点表!K63</f>
        <v>190256</v>
      </c>
      <c r="K65" s="40">
        <f>[5]机器设备盘点表!L63</f>
        <v>164053.431643668</v>
      </c>
      <c r="L65" s="41">
        <f>'[5]固定资产-机器设备（境内采购）评估计算表'!P63</f>
        <v>309700</v>
      </c>
      <c r="M65" s="42">
        <f>'[5]固定资产-机器设备（境内采购）评估计算表'!V63/100</f>
        <v>0.21</v>
      </c>
      <c r="N65" s="43">
        <f t="shared" si="0"/>
        <v>65037</v>
      </c>
      <c r="O65" s="44">
        <f t="shared" si="1"/>
        <v>-0.603562087373683</v>
      </c>
      <c r="P65" s="19"/>
    </row>
    <row r="66" s="2" customFormat="1" ht="16.5" customHeight="1" spans="1:16">
      <c r="A66" s="18">
        <f>[5]机器设备盘点表!A64</f>
        <v>59</v>
      </c>
      <c r="B66" s="20"/>
      <c r="C66" s="21" t="str">
        <f>[5]机器设备盘点表!D64</f>
        <v>桥梁起重机 </v>
      </c>
      <c r="D66" s="22" t="str">
        <f>[5]机器设备盘点表!E64</f>
        <v>QD16/3.2</v>
      </c>
      <c r="E66" s="23" t="str">
        <f>[5]机器设备盘点表!F64</f>
        <v>山东鲁中钢铁物流有限公司</v>
      </c>
      <c r="F66" s="24" t="str">
        <f>[5]机器设备盘点表!G64</f>
        <v>台</v>
      </c>
      <c r="G66" s="20">
        <f>[5]机器设备盘点表!H64</f>
        <v>1</v>
      </c>
      <c r="H66" s="25">
        <f>[5]机器设备盘点表!I64</f>
        <v>40391</v>
      </c>
      <c r="I66" s="38">
        <f>[5]机器设备盘点表!J64</f>
        <v>43132</v>
      </c>
      <c r="J66" s="39">
        <f>[5]机器设备盘点表!K64</f>
        <v>183462</v>
      </c>
      <c r="K66" s="40">
        <f>[5]机器设备盘点表!L64</f>
        <v>158195.119608373</v>
      </c>
      <c r="L66" s="41">
        <f>'[5]固定资产-机器设备（境内采购）评估计算表'!P64</f>
        <v>265500</v>
      </c>
      <c r="M66" s="42">
        <f>'[5]固定资产-机器设备（境内采购）评估计算表'!V64/100</f>
        <v>0.39</v>
      </c>
      <c r="N66" s="43">
        <f t="shared" si="0"/>
        <v>103545</v>
      </c>
      <c r="O66" s="44">
        <f t="shared" si="1"/>
        <v>-0.345460212323013</v>
      </c>
      <c r="P66" s="19"/>
    </row>
    <row r="67" s="2" customFormat="1" ht="16.5" customHeight="1" spans="1:16">
      <c r="A67" s="18">
        <f>[5]机器设备盘点表!A65</f>
        <v>60</v>
      </c>
      <c r="B67" s="20"/>
      <c r="C67" s="21" t="str">
        <f>[5]机器设备盘点表!D65</f>
        <v>配电箱 </v>
      </c>
      <c r="D67" s="22" t="str">
        <f>[5]机器设备盘点表!E65</f>
        <v>XL-21</v>
      </c>
      <c r="E67" s="23" t="str">
        <f>[5]机器设备盘点表!F65</f>
        <v>淄博昌泰有限公司</v>
      </c>
      <c r="F67" s="24" t="str">
        <f>[5]机器设备盘点表!G65</f>
        <v>台</v>
      </c>
      <c r="G67" s="20">
        <f>[5]机器设备盘点表!H65</f>
        <v>1</v>
      </c>
      <c r="H67" s="25">
        <f>[5]机器设备盘点表!I65</f>
        <v>39114</v>
      </c>
      <c r="I67" s="38">
        <f>[5]机器设备盘点表!J65</f>
        <v>43132</v>
      </c>
      <c r="J67" s="39">
        <f>[5]机器设备盘点表!K65</f>
        <v>3231</v>
      </c>
      <c r="K67" s="40">
        <f>[5]机器设备盘点表!L65</f>
        <v>2786.01798440361</v>
      </c>
      <c r="L67" s="41">
        <f>'[5]固定资产-机器设备（境内采购）评估计算表'!P65</f>
        <v>2100</v>
      </c>
      <c r="M67" s="42">
        <f>'[5]固定资产-机器设备（境内采购）评估计算表'!V65/100</f>
        <v>0.2</v>
      </c>
      <c r="N67" s="43">
        <f t="shared" si="0"/>
        <v>420</v>
      </c>
      <c r="O67" s="44">
        <f t="shared" si="1"/>
        <v>-0.849247204306936</v>
      </c>
      <c r="P67" s="19"/>
    </row>
    <row r="68" s="2" customFormat="1" ht="16.5" customHeight="1" spans="1:16">
      <c r="A68" s="18">
        <f>[5]机器设备盘点表!A66</f>
        <v>61</v>
      </c>
      <c r="B68" s="20"/>
      <c r="C68" s="21" t="str">
        <f>[5]机器设备盘点表!D66</f>
        <v>配电箱 </v>
      </c>
      <c r="D68" s="22" t="str">
        <f>[5]机器设备盘点表!E66</f>
        <v>XL-21</v>
      </c>
      <c r="E68" s="23" t="str">
        <f>[5]机器设备盘点表!F66</f>
        <v>淄博昌泰有限公司</v>
      </c>
      <c r="F68" s="24" t="str">
        <f>[5]机器设备盘点表!G66</f>
        <v>台</v>
      </c>
      <c r="G68" s="20">
        <f>[5]机器设备盘点表!H66</f>
        <v>1</v>
      </c>
      <c r="H68" s="25">
        <f>[5]机器设备盘点表!I66</f>
        <v>39114</v>
      </c>
      <c r="I68" s="38">
        <f>[5]机器设备盘点表!J66</f>
        <v>43132</v>
      </c>
      <c r="J68" s="39">
        <f>[5]机器设备盘点表!K66</f>
        <v>3231</v>
      </c>
      <c r="K68" s="40">
        <f>[5]机器设备盘点表!L66</f>
        <v>2786.01798440361</v>
      </c>
      <c r="L68" s="41">
        <f>'[5]固定资产-机器设备（境内采购）评估计算表'!P66</f>
        <v>2100</v>
      </c>
      <c r="M68" s="42">
        <f>'[5]固定资产-机器设备（境内采购）评估计算表'!V66/100</f>
        <v>0.2</v>
      </c>
      <c r="N68" s="43">
        <f t="shared" si="0"/>
        <v>420</v>
      </c>
      <c r="O68" s="44">
        <f t="shared" si="1"/>
        <v>-0.849247204306936</v>
      </c>
      <c r="P68" s="19"/>
    </row>
    <row r="69" s="2" customFormat="1" ht="16.5" customHeight="1" spans="1:16">
      <c r="A69" s="18">
        <f>[5]机器设备盘点表!A67</f>
        <v>62</v>
      </c>
      <c r="B69" s="20"/>
      <c r="C69" s="21" t="str">
        <f>[5]机器设备盘点表!D67</f>
        <v>配电箱 </v>
      </c>
      <c r="D69" s="22" t="str">
        <f>[5]机器设备盘点表!E67</f>
        <v>XL-21</v>
      </c>
      <c r="E69" s="23" t="str">
        <f>[5]机器设备盘点表!F67</f>
        <v>淄博昌泰有限公司</v>
      </c>
      <c r="F69" s="24" t="str">
        <f>[5]机器设备盘点表!G67</f>
        <v>台</v>
      </c>
      <c r="G69" s="20">
        <f>[5]机器设备盘点表!H67</f>
        <v>1</v>
      </c>
      <c r="H69" s="25">
        <f>[5]机器设备盘点表!I67</f>
        <v>39114</v>
      </c>
      <c r="I69" s="38">
        <f>[5]机器设备盘点表!J67</f>
        <v>43132</v>
      </c>
      <c r="J69" s="39">
        <f>[5]机器设备盘点表!K67</f>
        <v>3231</v>
      </c>
      <c r="K69" s="40">
        <f>[5]机器设备盘点表!L67</f>
        <v>2786.01798440361</v>
      </c>
      <c r="L69" s="41">
        <f>'[5]固定资产-机器设备（境内采购）评估计算表'!P67</f>
        <v>2100</v>
      </c>
      <c r="M69" s="42">
        <f>'[5]固定资产-机器设备（境内采购）评估计算表'!V67/100</f>
        <v>0.2</v>
      </c>
      <c r="N69" s="43">
        <f t="shared" si="0"/>
        <v>420</v>
      </c>
      <c r="O69" s="44">
        <f t="shared" si="1"/>
        <v>-0.849247204306936</v>
      </c>
      <c r="P69" s="19"/>
    </row>
    <row r="70" s="2" customFormat="1" ht="16.5" customHeight="1" spans="1:16">
      <c r="A70" s="18">
        <f>[5]机器设备盘点表!A68</f>
        <v>63</v>
      </c>
      <c r="B70" s="20"/>
      <c r="C70" s="21" t="str">
        <f>[5]机器设备盘点表!D68</f>
        <v>高压开关柜 </v>
      </c>
      <c r="D70" s="22" t="str">
        <f>[5]机器设备盘点表!E68</f>
        <v>KYN28A-1</v>
      </c>
      <c r="E70" s="23" t="str">
        <f>[5]机器设备盘点表!F68</f>
        <v>淄博昌泰有限公司</v>
      </c>
      <c r="F70" s="24" t="str">
        <f>[5]机器设备盘点表!G68</f>
        <v>台</v>
      </c>
      <c r="G70" s="20">
        <f>[5]机器设备盘点表!H68</f>
        <v>1</v>
      </c>
      <c r="H70" s="25">
        <f>[5]机器设备盘点表!I68</f>
        <v>39114</v>
      </c>
      <c r="I70" s="38">
        <f>[5]机器设备盘点表!J68</f>
        <v>43132</v>
      </c>
      <c r="J70" s="39">
        <f>[5]机器设备盘点表!K68</f>
        <v>14663</v>
      </c>
      <c r="K70" s="40">
        <f>[5]机器设备盘点表!L68</f>
        <v>12643.5721774404</v>
      </c>
      <c r="L70" s="41">
        <f>'[5]固定资产-机器设备（境内采购）评估计算表'!P68</f>
        <v>15600</v>
      </c>
      <c r="M70" s="42">
        <f>'[5]固定资产-机器设备（境内采购）评估计算表'!V68/100</f>
        <v>0.2</v>
      </c>
      <c r="N70" s="43">
        <f t="shared" si="0"/>
        <v>3120</v>
      </c>
      <c r="O70" s="44">
        <f t="shared" si="1"/>
        <v>-0.753234295164864</v>
      </c>
      <c r="P70" s="19"/>
    </row>
    <row r="71" s="2" customFormat="1" ht="16.5" customHeight="1" spans="1:16">
      <c r="A71" s="18">
        <f>[5]机器设备盘点表!A69</f>
        <v>64</v>
      </c>
      <c r="B71" s="20"/>
      <c r="C71" s="21" t="str">
        <f>[5]机器设备盘点表!D69</f>
        <v>螺杆空压机 </v>
      </c>
      <c r="D71" s="22" t="str">
        <f>[5]机器设备盘点表!E69</f>
        <v>ADE110A/0.7</v>
      </c>
      <c r="E71" s="23" t="str">
        <f>[5]机器设备盘点表!F69</f>
        <v>艾能螺杆空压机厂</v>
      </c>
      <c r="F71" s="24" t="str">
        <f>[5]机器设备盘点表!G69</f>
        <v>台</v>
      </c>
      <c r="G71" s="20">
        <f>[5]机器设备盘点表!H69</f>
        <v>1</v>
      </c>
      <c r="H71" s="25">
        <f>[5]机器设备盘点表!I69</f>
        <v>39264</v>
      </c>
      <c r="I71" s="38">
        <f>[5]机器设备盘点表!J69</f>
        <v>43132</v>
      </c>
      <c r="J71" s="39">
        <f>[5]机器设备盘点表!K69</f>
        <v>106453</v>
      </c>
      <c r="K71" s="40">
        <f>[5]机器设备盘点表!L69</f>
        <v>91792.0063428403</v>
      </c>
      <c r="L71" s="41">
        <f>'[5]固定资产-机器设备（境内采购）评估计算表'!P69</f>
        <v>95600</v>
      </c>
      <c r="M71" s="42">
        <f>'[5]固定资产-机器设备（境内采购）评估计算表'!V69/100</f>
        <v>0.15</v>
      </c>
      <c r="N71" s="43">
        <f t="shared" si="0"/>
        <v>14340</v>
      </c>
      <c r="O71" s="44">
        <f t="shared" si="1"/>
        <v>-0.843777246283946</v>
      </c>
      <c r="P71" s="19"/>
    </row>
    <row r="72" s="2" customFormat="1" ht="16.5" customHeight="1" spans="1:16">
      <c r="A72" s="18">
        <f>[5]机器设备盘点表!A70</f>
        <v>65</v>
      </c>
      <c r="B72" s="20"/>
      <c r="C72" s="21" t="str">
        <f>[5]机器设备盘点表!D70</f>
        <v>空气压缩机 </v>
      </c>
      <c r="D72" s="22" t="str">
        <f>[5]机器设备盘点表!E70</f>
        <v>BLX-30A-10</v>
      </c>
      <c r="E72" s="23" t="str">
        <f>[5]机器设备盘点表!F70</f>
        <v>博莱特上海压缩机有限公司</v>
      </c>
      <c r="F72" s="24" t="str">
        <f>[5]机器设备盘点表!G70</f>
        <v>台</v>
      </c>
      <c r="G72" s="20">
        <f>[5]机器设备盘点表!H70</f>
        <v>1</v>
      </c>
      <c r="H72" s="25">
        <f>[5]机器设备盘点表!I70</f>
        <v>39264</v>
      </c>
      <c r="I72" s="38">
        <f>[5]机器设备盘点表!J70</f>
        <v>43132</v>
      </c>
      <c r="J72" s="39">
        <f>[5]机器设备盘点表!K70</f>
        <v>15590</v>
      </c>
      <c r="K72" s="40">
        <f>[5]机器设备盘点表!L70</f>
        <v>13442.9032426036</v>
      </c>
      <c r="L72" s="41">
        <f>'[5]固定资产-机器设备（境内采购）评估计算表'!P70</f>
        <v>26000</v>
      </c>
      <c r="M72" s="42">
        <f>'[5]固定资产-机器设备（境内采购）评估计算表'!V70/100</f>
        <v>0.15</v>
      </c>
      <c r="N72" s="43">
        <f t="shared" ref="N72:N135" si="2">IF(L72="","",IF(M72="",L72,ROUND(L72*M72,0)))</f>
        <v>3900</v>
      </c>
      <c r="O72" s="44">
        <f t="shared" ref="O72:O135" si="3">IF(ISERR((N72-K72)/K72),"",(N72-K72)/K72)</f>
        <v>-0.709884097979667</v>
      </c>
      <c r="P72" s="19"/>
    </row>
    <row r="73" s="2" customFormat="1" ht="16.5" customHeight="1" spans="1:16">
      <c r="A73" s="18">
        <f>[5]机器设备盘点表!A71</f>
        <v>66</v>
      </c>
      <c r="B73" s="20"/>
      <c r="C73" s="21" t="str">
        <f>[5]机器设备盘点表!D71</f>
        <v>供水管道 </v>
      </c>
      <c r="D73" s="22" t="str">
        <f>[5]机器设备盘点表!E71</f>
        <v>PE</v>
      </c>
      <c r="E73" s="23" t="str">
        <f>[5]机器设备盘点表!F71</f>
        <v>外购</v>
      </c>
      <c r="F73" s="24" t="str">
        <f>[5]机器设备盘点表!G71</f>
        <v>台</v>
      </c>
      <c r="G73" s="20">
        <f>[5]机器设备盘点表!H71</f>
        <v>1</v>
      </c>
      <c r="H73" s="25">
        <f>[5]机器设备盘点表!I71</f>
        <v>39114</v>
      </c>
      <c r="I73" s="38">
        <f>[5]机器设备盘点表!J71</f>
        <v>43132</v>
      </c>
      <c r="J73" s="39">
        <f>[5]机器设备盘点表!K71</f>
        <v>76881</v>
      </c>
      <c r="K73" s="40">
        <f>[5]机器设备盘点表!L71</f>
        <v>66292.7417700197</v>
      </c>
      <c r="L73" s="41">
        <f>'[5]固定资产-机器设备（境内采购）评估计算表'!P71</f>
        <v>0</v>
      </c>
      <c r="M73" s="42"/>
      <c r="N73" s="43">
        <f t="shared" si="2"/>
        <v>0</v>
      </c>
      <c r="O73" s="44">
        <f t="shared" si="3"/>
        <v>-1</v>
      </c>
      <c r="P73" s="19" t="str">
        <f>'[5]固定资产-机器设备（境内采购）评估计算表'!AF71</f>
        <v>无法回收</v>
      </c>
    </row>
    <row r="74" s="2" customFormat="1" ht="16.5" customHeight="1" spans="1:16">
      <c r="A74" s="18">
        <f>[5]机器设备盘点表!A72</f>
        <v>67</v>
      </c>
      <c r="B74" s="20"/>
      <c r="C74" s="21" t="str">
        <f>[5]机器设备盘点表!D72</f>
        <v>供风管道 </v>
      </c>
      <c r="D74" s="22" t="str">
        <f>[5]机器设备盘点表!E72</f>
        <v>无缝钢管</v>
      </c>
      <c r="E74" s="23" t="str">
        <f>[5]机器设备盘点表!F72</f>
        <v>外购</v>
      </c>
      <c r="F74" s="24" t="str">
        <f>[5]机器设备盘点表!G72</f>
        <v>台</v>
      </c>
      <c r="G74" s="20">
        <f>[5]机器设备盘点表!H72</f>
        <v>1</v>
      </c>
      <c r="H74" s="25">
        <f>[5]机器设备盘点表!I72</f>
        <v>39114</v>
      </c>
      <c r="I74" s="38">
        <f>[5]机器设备盘点表!J72</f>
        <v>43132</v>
      </c>
      <c r="J74" s="39">
        <f>[5]机器设备盘点表!K72</f>
        <v>8272</v>
      </c>
      <c r="K74" s="40">
        <f>[5]机器设备盘点表!L72</f>
        <v>7132.7578975508</v>
      </c>
      <c r="L74" s="41">
        <f>'[5]固定资产-机器设备（境内采购）评估计算表'!P72</f>
        <v>0</v>
      </c>
      <c r="M74" s="42"/>
      <c r="N74" s="43">
        <f t="shared" si="2"/>
        <v>0</v>
      </c>
      <c r="O74" s="44">
        <f t="shared" si="3"/>
        <v>-1</v>
      </c>
      <c r="P74" s="19" t="str">
        <f>'[5]固定资产-机器设备（境内采购）评估计算表'!AF72</f>
        <v>无法回收</v>
      </c>
    </row>
    <row r="75" s="2" customFormat="1" ht="16.5" customHeight="1" spans="1:16">
      <c r="A75" s="18">
        <f>[5]机器设备盘点表!A73</f>
        <v>68</v>
      </c>
      <c r="B75" s="20"/>
      <c r="C75" s="21" t="str">
        <f>[5]机器设备盘点表!D73</f>
        <v>J35风机 </v>
      </c>
      <c r="D75" s="22" t="str">
        <f>[5]机器设备盘点表!E73</f>
        <v>轴流通风机</v>
      </c>
      <c r="E75" s="23" t="str">
        <f>[5]机器设备盘点表!F73</f>
        <v>浙江弘科机电有限公司</v>
      </c>
      <c r="F75" s="24" t="str">
        <f>[5]机器设备盘点表!G73</f>
        <v>台</v>
      </c>
      <c r="G75" s="20">
        <f>[5]机器设备盘点表!H73</f>
        <v>1</v>
      </c>
      <c r="H75" s="25">
        <f>[5]机器设备盘点表!I73</f>
        <v>39264</v>
      </c>
      <c r="I75" s="38">
        <f>[5]机器设备盘点表!J73</f>
        <v>43132</v>
      </c>
      <c r="J75" s="39">
        <f>[5]机器设备盘点表!K73</f>
        <v>1020</v>
      </c>
      <c r="K75" s="40">
        <f>[5]机器设备盘点表!L73</f>
        <v>879.522854872076</v>
      </c>
      <c r="L75" s="41">
        <f>'[5]固定资产-机器设备（境内采购）评估计算表'!P73</f>
        <v>500</v>
      </c>
      <c r="M75" s="42">
        <f>'[5]固定资产-机器设备（境内采购）评估计算表'!V73/100</f>
        <v>0.15</v>
      </c>
      <c r="N75" s="43">
        <f t="shared" si="2"/>
        <v>75</v>
      </c>
      <c r="O75" s="44">
        <f t="shared" si="3"/>
        <v>-0.914726491091686</v>
      </c>
      <c r="P75" s="19"/>
    </row>
    <row r="76" s="2" customFormat="1" ht="16.5" customHeight="1" spans="1:16">
      <c r="A76" s="18">
        <f>[5]机器设备盘点表!A74</f>
        <v>69</v>
      </c>
      <c r="B76" s="20"/>
      <c r="C76" s="21" t="str">
        <f>[5]机器设备盘点表!D74</f>
        <v>J35风机 </v>
      </c>
      <c r="D76" s="22" t="str">
        <f>[5]机器设备盘点表!E74</f>
        <v>轴流通风机</v>
      </c>
      <c r="E76" s="23" t="str">
        <f>[5]机器设备盘点表!F74</f>
        <v>浙江弘科机电有限公司</v>
      </c>
      <c r="F76" s="24" t="str">
        <f>[5]机器设备盘点表!G74</f>
        <v>台</v>
      </c>
      <c r="G76" s="20">
        <f>[5]机器设备盘点表!H74</f>
        <v>1</v>
      </c>
      <c r="H76" s="25">
        <f>[5]机器设备盘点表!I74</f>
        <v>39264</v>
      </c>
      <c r="I76" s="38">
        <f>[5]机器设备盘点表!J74</f>
        <v>43132</v>
      </c>
      <c r="J76" s="39">
        <f>[5]机器设备盘点表!K74</f>
        <v>1020</v>
      </c>
      <c r="K76" s="40">
        <f>[5]机器设备盘点表!L74</f>
        <v>879.522854872076</v>
      </c>
      <c r="L76" s="41">
        <f>'[5]固定资产-机器设备（境内采购）评估计算表'!P74</f>
        <v>0</v>
      </c>
      <c r="M76" s="42"/>
      <c r="N76" s="43">
        <f t="shared" si="2"/>
        <v>0</v>
      </c>
      <c r="O76" s="44">
        <f t="shared" si="3"/>
        <v>-1</v>
      </c>
      <c r="P76" s="19" t="str">
        <f>'[5]固定资产-机器设备（境内采购）评估计算表'!AF74</f>
        <v>无实物</v>
      </c>
    </row>
    <row r="77" s="2" customFormat="1" ht="16.5" customHeight="1" spans="1:16">
      <c r="A77" s="18">
        <f>[5]机器设备盘点表!A75</f>
        <v>70</v>
      </c>
      <c r="B77" s="20"/>
      <c r="C77" s="21" t="str">
        <f>[5]机器设备盘点表!D75</f>
        <v>J35风机 </v>
      </c>
      <c r="D77" s="22" t="str">
        <f>[5]机器设备盘点表!E75</f>
        <v>轴流通风机</v>
      </c>
      <c r="E77" s="23" t="str">
        <f>[5]机器设备盘点表!F75</f>
        <v>浙江弘科机电有限公司</v>
      </c>
      <c r="F77" s="24" t="str">
        <f>[5]机器设备盘点表!G75</f>
        <v>台</v>
      </c>
      <c r="G77" s="20">
        <f>[5]机器设备盘点表!H75</f>
        <v>1</v>
      </c>
      <c r="H77" s="25">
        <f>[5]机器设备盘点表!I75</f>
        <v>39264</v>
      </c>
      <c r="I77" s="38">
        <f>[5]机器设备盘点表!J75</f>
        <v>43132</v>
      </c>
      <c r="J77" s="39">
        <f>[5]机器设备盘点表!K75</f>
        <v>1020</v>
      </c>
      <c r="K77" s="40">
        <f>[5]机器设备盘点表!L75</f>
        <v>879.522854872076</v>
      </c>
      <c r="L77" s="41">
        <f>'[5]固定资产-机器设备（境内采购）评估计算表'!P75</f>
        <v>0</v>
      </c>
      <c r="M77" s="42"/>
      <c r="N77" s="43">
        <f t="shared" si="2"/>
        <v>0</v>
      </c>
      <c r="O77" s="44">
        <f t="shared" si="3"/>
        <v>-1</v>
      </c>
      <c r="P77" s="19" t="str">
        <f>'[5]固定资产-机器设备（境内采购）评估计算表'!AF75</f>
        <v>无实物</v>
      </c>
    </row>
    <row r="78" s="2" customFormat="1" ht="16.5" customHeight="1" spans="1:16">
      <c r="A78" s="18">
        <f>[5]机器设备盘点表!A76</f>
        <v>71</v>
      </c>
      <c r="B78" s="20"/>
      <c r="C78" s="21" t="str">
        <f>[5]机器设备盘点表!D76</f>
        <v>J35风机 </v>
      </c>
      <c r="D78" s="22" t="str">
        <f>[5]机器设备盘点表!E76</f>
        <v>轴流通风机</v>
      </c>
      <c r="E78" s="23" t="str">
        <f>[5]机器设备盘点表!F76</f>
        <v>浙江弘科机电有限公司</v>
      </c>
      <c r="F78" s="24" t="str">
        <f>[5]机器设备盘点表!G76</f>
        <v>台</v>
      </c>
      <c r="G78" s="20">
        <f>[5]机器设备盘点表!H76</f>
        <v>1</v>
      </c>
      <c r="H78" s="25">
        <f>[5]机器设备盘点表!I76</f>
        <v>39264</v>
      </c>
      <c r="I78" s="38">
        <f>[5]机器设备盘点表!J76</f>
        <v>43132</v>
      </c>
      <c r="J78" s="39">
        <f>[5]机器设备盘点表!K76</f>
        <v>1020</v>
      </c>
      <c r="K78" s="40">
        <f>[5]机器设备盘点表!L76</f>
        <v>879.522854872076</v>
      </c>
      <c r="L78" s="41">
        <f>'[5]固定资产-机器设备（境内采购）评估计算表'!P76</f>
        <v>0</v>
      </c>
      <c r="M78" s="42"/>
      <c r="N78" s="43">
        <f t="shared" si="2"/>
        <v>0</v>
      </c>
      <c r="O78" s="44">
        <f t="shared" si="3"/>
        <v>-1</v>
      </c>
      <c r="P78" s="19" t="str">
        <f>'[5]固定资产-机器设备（境内采购）评估计算表'!AF76</f>
        <v>无实物</v>
      </c>
    </row>
    <row r="79" s="2" customFormat="1" ht="16.5" customHeight="1" spans="1:16">
      <c r="A79" s="18">
        <f>[5]机器设备盘点表!A77</f>
        <v>72</v>
      </c>
      <c r="B79" s="20"/>
      <c r="C79" s="21" t="str">
        <f>[5]机器设备盘点表!D77</f>
        <v>强磁起重吸盘 </v>
      </c>
      <c r="D79" s="22" t="str">
        <f>[5]机器设备盘点表!E77</f>
        <v>MP-30</v>
      </c>
      <c r="E79" s="23" t="str">
        <f>[5]机器设备盘点表!F77</f>
        <v>临清飞越电磁铁有限公司</v>
      </c>
      <c r="F79" s="24" t="str">
        <f>[5]机器设备盘点表!G77</f>
        <v>台</v>
      </c>
      <c r="G79" s="20">
        <f>[5]机器设备盘点表!H77</f>
        <v>1</v>
      </c>
      <c r="H79" s="25">
        <f>[5]机器设备盘点表!I77</f>
        <v>39264</v>
      </c>
      <c r="I79" s="38">
        <f>[5]机器设备盘点表!J77</f>
        <v>43132</v>
      </c>
      <c r="J79" s="39">
        <f>[5]机器设备盘点表!K77</f>
        <v>1019</v>
      </c>
      <c r="K79" s="40">
        <f>[5]机器设备盘点表!L77</f>
        <v>878.660577563378</v>
      </c>
      <c r="L79" s="41">
        <f>'[5]固定资产-机器设备（境内采购）评估计算表'!P77</f>
        <v>2700</v>
      </c>
      <c r="M79" s="42">
        <f>'[5]固定资产-机器设备（境内采购）评估计算表'!V77/100</f>
        <v>0.15</v>
      </c>
      <c r="N79" s="43">
        <f t="shared" si="2"/>
        <v>405</v>
      </c>
      <c r="O79" s="44">
        <f t="shared" si="3"/>
        <v>-0.539071160876354</v>
      </c>
      <c r="P79" s="19"/>
    </row>
    <row r="80" s="2" customFormat="1" ht="16.5" customHeight="1" spans="1:16">
      <c r="A80" s="18">
        <f>[5]机器设备盘点表!A78</f>
        <v>73</v>
      </c>
      <c r="B80" s="20"/>
      <c r="C80" s="21" t="str">
        <f>[5]机器设备盘点表!D78</f>
        <v>强磁起重吸盘 </v>
      </c>
      <c r="D80" s="22" t="str">
        <f>[5]机器设备盘点表!E78</f>
        <v>MP-30</v>
      </c>
      <c r="E80" s="23" t="str">
        <f>[5]机器设备盘点表!F78</f>
        <v>临清飞越电磁铁有限公司</v>
      </c>
      <c r="F80" s="24" t="str">
        <f>[5]机器设备盘点表!G78</f>
        <v>台</v>
      </c>
      <c r="G80" s="20">
        <f>[5]机器设备盘点表!H78</f>
        <v>1</v>
      </c>
      <c r="H80" s="25">
        <f>[5]机器设备盘点表!I78</f>
        <v>39264</v>
      </c>
      <c r="I80" s="38">
        <f>[5]机器设备盘点表!J78</f>
        <v>43132</v>
      </c>
      <c r="J80" s="39">
        <f>[5]机器设备盘点表!K78</f>
        <v>1019</v>
      </c>
      <c r="K80" s="40">
        <f>[5]机器设备盘点表!L78</f>
        <v>878.660577563378</v>
      </c>
      <c r="L80" s="41">
        <f>'[5]固定资产-机器设备（境内采购）评估计算表'!P78</f>
        <v>2700</v>
      </c>
      <c r="M80" s="42">
        <f>'[5]固定资产-机器设备（境内采购）评估计算表'!V78/100</f>
        <v>0.15</v>
      </c>
      <c r="N80" s="43">
        <f t="shared" si="2"/>
        <v>405</v>
      </c>
      <c r="O80" s="44">
        <f t="shared" si="3"/>
        <v>-0.539071160876354</v>
      </c>
      <c r="P80" s="19"/>
    </row>
    <row r="81" s="2" customFormat="1" ht="16.5" customHeight="1" spans="1:16">
      <c r="A81" s="18">
        <f>[5]机器设备盘点表!A79</f>
        <v>74</v>
      </c>
      <c r="B81" s="20"/>
      <c r="C81" s="21" t="str">
        <f>[5]机器设备盘点表!D79</f>
        <v>强磁起重吸盘 </v>
      </c>
      <c r="D81" s="22" t="str">
        <f>[5]机器设备盘点表!E79</f>
        <v>MP-30</v>
      </c>
      <c r="E81" s="23" t="str">
        <f>[5]机器设备盘点表!F79</f>
        <v>临清飞越电磁铁有限公司</v>
      </c>
      <c r="F81" s="24" t="str">
        <f>[5]机器设备盘点表!G79</f>
        <v>台</v>
      </c>
      <c r="G81" s="20">
        <f>[5]机器设备盘点表!H79</f>
        <v>1</v>
      </c>
      <c r="H81" s="25">
        <f>[5]机器设备盘点表!I79</f>
        <v>39264</v>
      </c>
      <c r="I81" s="38">
        <f>[5]机器设备盘点表!J79</f>
        <v>43132</v>
      </c>
      <c r="J81" s="39">
        <f>[5]机器设备盘点表!K79</f>
        <v>1019</v>
      </c>
      <c r="K81" s="40">
        <f>[5]机器设备盘点表!L79</f>
        <v>878.660577563378</v>
      </c>
      <c r="L81" s="41">
        <f>'[5]固定资产-机器设备（境内采购）评估计算表'!P79</f>
        <v>2700</v>
      </c>
      <c r="M81" s="42">
        <f>'[5]固定资产-机器设备（境内采购）评估计算表'!V79/100</f>
        <v>0.15</v>
      </c>
      <c r="N81" s="43">
        <f t="shared" si="2"/>
        <v>405</v>
      </c>
      <c r="O81" s="44">
        <f t="shared" si="3"/>
        <v>-0.539071160876354</v>
      </c>
      <c r="P81" s="19"/>
    </row>
    <row r="82" s="2" customFormat="1" ht="16.5" customHeight="1" spans="1:16">
      <c r="A82" s="18">
        <f>[5]机器设备盘点表!A80</f>
        <v>75</v>
      </c>
      <c r="B82" s="20"/>
      <c r="C82" s="21" t="str">
        <f>[5]机器设备盘点表!D80</f>
        <v>强磁起重吸盘 </v>
      </c>
      <c r="D82" s="22" t="str">
        <f>[5]机器设备盘点表!E80</f>
        <v>MP-30</v>
      </c>
      <c r="E82" s="23" t="str">
        <f>[5]机器设备盘点表!F80</f>
        <v>临清飞越电磁铁有限公司</v>
      </c>
      <c r="F82" s="24" t="str">
        <f>[5]机器设备盘点表!G80</f>
        <v>台</v>
      </c>
      <c r="G82" s="20">
        <f>[5]机器设备盘点表!H80</f>
        <v>1</v>
      </c>
      <c r="H82" s="25">
        <f>[5]机器设备盘点表!I80</f>
        <v>39264</v>
      </c>
      <c r="I82" s="38">
        <f>[5]机器设备盘点表!J80</f>
        <v>43132</v>
      </c>
      <c r="J82" s="39">
        <f>[5]机器设备盘点表!K80</f>
        <v>1019</v>
      </c>
      <c r="K82" s="40">
        <f>[5]机器设备盘点表!L80</f>
        <v>878.660577563378</v>
      </c>
      <c r="L82" s="41">
        <f>'[5]固定资产-机器设备（境内采购）评估计算表'!P80</f>
        <v>2700</v>
      </c>
      <c r="M82" s="42">
        <f>'[5]固定资产-机器设备（境内采购）评估计算表'!V80/100</f>
        <v>0.15</v>
      </c>
      <c r="N82" s="43">
        <f t="shared" si="2"/>
        <v>405</v>
      </c>
      <c r="O82" s="44">
        <f t="shared" si="3"/>
        <v>-0.539071160876354</v>
      </c>
      <c r="P82" s="19"/>
    </row>
    <row r="83" s="2" customFormat="1" ht="16.5" customHeight="1" spans="1:16">
      <c r="A83" s="18">
        <f>[5]机器设备盘点表!A81</f>
        <v>76</v>
      </c>
      <c r="B83" s="20"/>
      <c r="C83" s="21" t="str">
        <f>[5]机器设备盘点表!D81</f>
        <v>强磁起重吸盘 </v>
      </c>
      <c r="D83" s="22" t="str">
        <f>[5]机器设备盘点表!E81</f>
        <v>MP-30</v>
      </c>
      <c r="E83" s="23" t="str">
        <f>[5]机器设备盘点表!F81</f>
        <v>临清飞越电磁铁有限公司</v>
      </c>
      <c r="F83" s="24" t="str">
        <f>[5]机器设备盘点表!G81</f>
        <v>台</v>
      </c>
      <c r="G83" s="20">
        <f>[5]机器设备盘点表!H81</f>
        <v>1</v>
      </c>
      <c r="H83" s="25">
        <f>[5]机器设备盘点表!I81</f>
        <v>39264</v>
      </c>
      <c r="I83" s="38">
        <f>[5]机器设备盘点表!J81</f>
        <v>43132</v>
      </c>
      <c r="J83" s="39">
        <f>[5]机器设备盘点表!K81</f>
        <v>1019</v>
      </c>
      <c r="K83" s="40">
        <f>[5]机器设备盘点表!L81</f>
        <v>878.660577563378</v>
      </c>
      <c r="L83" s="41">
        <f>'[5]固定资产-机器设备（境内采购）评估计算表'!P81</f>
        <v>2700</v>
      </c>
      <c r="M83" s="42">
        <f>'[5]固定资产-机器设备（境内采购）评估计算表'!V81/100</f>
        <v>0.15</v>
      </c>
      <c r="N83" s="43">
        <f t="shared" si="2"/>
        <v>405</v>
      </c>
      <c r="O83" s="44">
        <f t="shared" si="3"/>
        <v>-0.539071160876354</v>
      </c>
      <c r="P83" s="19"/>
    </row>
    <row r="84" s="2" customFormat="1" ht="16.5" customHeight="1" spans="1:16">
      <c r="A84" s="18">
        <f>[5]机器设备盘点表!A82</f>
        <v>77</v>
      </c>
      <c r="B84" s="20"/>
      <c r="C84" s="21" t="str">
        <f>[5]机器设备盘点表!D82</f>
        <v>涂层测厚仪 </v>
      </c>
      <c r="D84" s="22" t="str">
        <f>[5]机器设备盘点表!E82</f>
        <v>MC2000</v>
      </c>
      <c r="E84" s="23" t="str">
        <f>[5]机器设备盘点表!F82</f>
        <v>山东锐智科电检测仪器有限公司</v>
      </c>
      <c r="F84" s="24" t="str">
        <f>[5]机器设备盘点表!G82</f>
        <v>台</v>
      </c>
      <c r="G84" s="20">
        <f>[5]机器设备盘点表!H82</f>
        <v>1</v>
      </c>
      <c r="H84" s="25">
        <f>[5]机器设备盘点表!I82</f>
        <v>39264</v>
      </c>
      <c r="I84" s="38">
        <f>[5]机器设备盘点表!J82</f>
        <v>43132</v>
      </c>
      <c r="J84" s="39">
        <f>[5]机器设备盘点表!K82</f>
        <v>539</v>
      </c>
      <c r="K84" s="40">
        <f>[5]机器设备盘点表!L82</f>
        <v>464.767469388283</v>
      </c>
      <c r="L84" s="41">
        <f>'[5]固定资产-机器设备（境内采购）评估计算表'!P82</f>
        <v>0</v>
      </c>
      <c r="M84" s="42"/>
      <c r="N84" s="43">
        <f t="shared" si="2"/>
        <v>0</v>
      </c>
      <c r="O84" s="44">
        <f t="shared" si="3"/>
        <v>-1</v>
      </c>
      <c r="P84" s="19" t="str">
        <f>'[5]固定资产-机器设备（境内采购）评估计算表'!AF82</f>
        <v>无实物</v>
      </c>
    </row>
    <row r="85" s="2" customFormat="1" ht="16.5" customHeight="1" spans="1:16">
      <c r="A85" s="18">
        <f>[5]机器设备盘点表!A83</f>
        <v>78</v>
      </c>
      <c r="B85" s="20"/>
      <c r="C85" s="21" t="str">
        <f>[5]机器设备盘点表!D83</f>
        <v>氩弧焊机</v>
      </c>
      <c r="D85" s="22" t="str">
        <f>[5]机器设备盘点表!E83</f>
        <v>VRTP400</v>
      </c>
      <c r="E85" s="23" t="str">
        <f>[5]机器设备盘点表!F83</f>
        <v>正特焊机</v>
      </c>
      <c r="F85" s="24" t="str">
        <f>[5]机器设备盘点表!G83</f>
        <v>台</v>
      </c>
      <c r="G85" s="20">
        <f>[5]机器设备盘点表!H83</f>
        <v>1</v>
      </c>
      <c r="H85" s="25">
        <f>[5]机器设备盘点表!I83</f>
        <v>39264</v>
      </c>
      <c r="I85" s="38">
        <f>[5]机器设备盘点表!J83</f>
        <v>43132</v>
      </c>
      <c r="J85" s="39">
        <f>[5]机器设备盘点表!K83</f>
        <v>1731</v>
      </c>
      <c r="K85" s="40">
        <f>[5]机器设备盘点表!L83</f>
        <v>1492.60202135644</v>
      </c>
      <c r="L85" s="41">
        <f>'[5]固定资产-机器设备（境内采购）评估计算表'!P83</f>
        <v>60</v>
      </c>
      <c r="M85" s="42"/>
      <c r="N85" s="43">
        <f t="shared" si="2"/>
        <v>60</v>
      </c>
      <c r="O85" s="44">
        <f t="shared" si="3"/>
        <v>-0.959801742767658</v>
      </c>
      <c r="P85" s="19" t="str">
        <f>'[5]固定资产-机器设备（境内采购）评估计算表'!AF83</f>
        <v>损坏无法修复</v>
      </c>
    </row>
    <row r="86" s="2" customFormat="1" ht="16.5" customHeight="1" spans="1:16">
      <c r="A86" s="18">
        <f>[5]机器设备盘点表!A84</f>
        <v>79</v>
      </c>
      <c r="B86" s="20"/>
      <c r="C86" s="21" t="str">
        <f>[5]机器设备盘点表!D84</f>
        <v>J35风机 </v>
      </c>
      <c r="D86" s="22" t="str">
        <f>[5]机器设备盘点表!E84</f>
        <v>轴流通风机</v>
      </c>
      <c r="E86" s="23" t="str">
        <f>[5]机器设备盘点表!F84</f>
        <v>临清飞越电磁铁有限公司</v>
      </c>
      <c r="F86" s="24" t="str">
        <f>[5]机器设备盘点表!G84</f>
        <v>台</v>
      </c>
      <c r="G86" s="20">
        <f>[5]机器设备盘点表!H84</f>
        <v>1</v>
      </c>
      <c r="H86" s="25">
        <f>[5]机器设备盘点表!I84</f>
        <v>39264</v>
      </c>
      <c r="I86" s="38">
        <f>[5]机器设备盘点表!J84</f>
        <v>43132</v>
      </c>
      <c r="J86" s="39">
        <f>[5]机器设备盘点表!K84</f>
        <v>1020</v>
      </c>
      <c r="K86" s="40">
        <f>[5]机器设备盘点表!L84</f>
        <v>879.522854872076</v>
      </c>
      <c r="L86" s="41">
        <f>'[5]固定资产-机器设备（境内采购）评估计算表'!P84</f>
        <v>30</v>
      </c>
      <c r="M86" s="42"/>
      <c r="N86" s="43">
        <f t="shared" si="2"/>
        <v>30</v>
      </c>
      <c r="O86" s="44">
        <f t="shared" si="3"/>
        <v>-0.965890596436674</v>
      </c>
      <c r="P86" s="19" t="str">
        <f>'[5]固定资产-机器设备（境内采购）评估计算表'!AF84</f>
        <v>损坏无法修复</v>
      </c>
    </row>
    <row r="87" s="2" customFormat="1" ht="16.5" customHeight="1" spans="1:16">
      <c r="A87" s="18">
        <f>[5]机器设备盘点表!A85</f>
        <v>80</v>
      </c>
      <c r="B87" s="20"/>
      <c r="C87" s="21" t="str">
        <f>[5]机器设备盘点表!D85</f>
        <v>J35风机 </v>
      </c>
      <c r="D87" s="22" t="str">
        <f>[5]机器设备盘点表!E85</f>
        <v>轴流通风机</v>
      </c>
      <c r="E87" s="23" t="str">
        <f>[5]机器设备盘点表!F85</f>
        <v>临清飞越电磁铁有限公司</v>
      </c>
      <c r="F87" s="24" t="str">
        <f>[5]机器设备盘点表!G85</f>
        <v>台</v>
      </c>
      <c r="G87" s="20">
        <f>[5]机器设备盘点表!H85</f>
        <v>1</v>
      </c>
      <c r="H87" s="25">
        <f>[5]机器设备盘点表!I85</f>
        <v>39264</v>
      </c>
      <c r="I87" s="38">
        <f>[5]机器设备盘点表!J85</f>
        <v>43132</v>
      </c>
      <c r="J87" s="39">
        <f>[5]机器设备盘点表!K85</f>
        <v>1020</v>
      </c>
      <c r="K87" s="40">
        <f>[5]机器设备盘点表!L85</f>
        <v>879.522854872076</v>
      </c>
      <c r="L87" s="41">
        <f>'[5]固定资产-机器设备（境内采购）评估计算表'!P85</f>
        <v>30</v>
      </c>
      <c r="M87" s="42"/>
      <c r="N87" s="43">
        <f t="shared" si="2"/>
        <v>30</v>
      </c>
      <c r="O87" s="44">
        <f t="shared" si="3"/>
        <v>-0.965890596436674</v>
      </c>
      <c r="P87" s="19" t="str">
        <f>'[5]固定资产-机器设备（境内采购）评估计算表'!AF85</f>
        <v>损坏无法修复</v>
      </c>
    </row>
    <row r="88" s="2" customFormat="1" ht="16.5" customHeight="1" spans="1:16">
      <c r="A88" s="18">
        <f>[5]机器设备盘点表!A86</f>
        <v>81</v>
      </c>
      <c r="B88" s="20"/>
      <c r="C88" s="21" t="str">
        <f>[5]机器设备盘点表!D86</f>
        <v>电焊机 </v>
      </c>
      <c r="D88" s="22" t="str">
        <f>[5]机器设备盘点表!E86</f>
        <v>BX1-500A</v>
      </c>
      <c r="E88" s="23" t="str">
        <f>[5]机器设备盘点表!F86</f>
        <v>上海通用电焊机股份有限公司</v>
      </c>
      <c r="F88" s="24" t="str">
        <f>[5]机器设备盘点表!G86</f>
        <v>台</v>
      </c>
      <c r="G88" s="20">
        <f>[5]机器设备盘点表!H86</f>
        <v>1</v>
      </c>
      <c r="H88" s="25">
        <f>[5]机器设备盘点表!I86</f>
        <v>39264</v>
      </c>
      <c r="I88" s="38">
        <f>[5]机器设备盘点表!J86</f>
        <v>43132</v>
      </c>
      <c r="J88" s="39">
        <f>[5]机器设备盘点表!K86</f>
        <v>1000</v>
      </c>
      <c r="K88" s="40">
        <f>[5]机器设备盘点表!L86</f>
        <v>862.277308698114</v>
      </c>
      <c r="L88" s="41">
        <f>'[5]固定资产-机器设备（境内采购）评估计算表'!P86</f>
        <v>50</v>
      </c>
      <c r="M88" s="42"/>
      <c r="N88" s="43">
        <f t="shared" si="2"/>
        <v>50</v>
      </c>
      <c r="O88" s="44">
        <f t="shared" si="3"/>
        <v>-0.942014013942346</v>
      </c>
      <c r="P88" s="19" t="str">
        <f>'[5]固定资产-机器设备（境内采购）评估计算表'!AF86</f>
        <v>损坏无法修复</v>
      </c>
    </row>
    <row r="89" s="2" customFormat="1" ht="16.5" customHeight="1" spans="1:16">
      <c r="A89" s="18">
        <f>[5]机器设备盘点表!A87</f>
        <v>82</v>
      </c>
      <c r="B89" s="20"/>
      <c r="C89" s="21" t="str">
        <f>[5]机器设备盘点表!D87</f>
        <v>气保焊机 </v>
      </c>
      <c r="D89" s="22" t="str">
        <f>[5]机器设备盘点表!E87</f>
        <v>CPVE-500</v>
      </c>
      <c r="E89" s="23" t="str">
        <f>[5]机器设备盘点表!F87</f>
        <v>正特焊机</v>
      </c>
      <c r="F89" s="24" t="str">
        <f>[5]机器设备盘点表!G87</f>
        <v>台</v>
      </c>
      <c r="G89" s="20">
        <f>[5]机器设备盘点表!H87</f>
        <v>1</v>
      </c>
      <c r="H89" s="25">
        <f>[5]机器设备盘点表!I87</f>
        <v>39264</v>
      </c>
      <c r="I89" s="38">
        <f>[5]机器设备盘点表!J87</f>
        <v>43132</v>
      </c>
      <c r="J89" s="39">
        <f>[5]机器设备盘点表!K87</f>
        <v>8703</v>
      </c>
      <c r="K89" s="40">
        <f>[5]机器设备盘点表!L87</f>
        <v>7504.39941759969</v>
      </c>
      <c r="L89" s="41">
        <f>'[5]固定资产-机器设备（境内采购）评估计算表'!P87</f>
        <v>50</v>
      </c>
      <c r="M89" s="42"/>
      <c r="N89" s="43">
        <f t="shared" si="2"/>
        <v>50</v>
      </c>
      <c r="O89" s="44">
        <f t="shared" si="3"/>
        <v>-0.993337241634189</v>
      </c>
      <c r="P89" s="19" t="str">
        <f>'[5]固定资产-机器设备（境内采购）评估计算表'!AF87</f>
        <v>损坏无法修复</v>
      </c>
    </row>
    <row r="90" s="2" customFormat="1" ht="16.5" customHeight="1" spans="1:16">
      <c r="A90" s="18">
        <f>[5]机器设备盘点表!A88</f>
        <v>83</v>
      </c>
      <c r="B90" s="20"/>
      <c r="C90" s="21" t="str">
        <f>[5]机器设备盘点表!D88</f>
        <v>冲击试验低温仪 </v>
      </c>
      <c r="D90" s="22" t="str">
        <f>[5]机器设备盘点表!E88</f>
        <v>CDC</v>
      </c>
      <c r="E90" s="23" t="str">
        <f>[5]机器设备盘点表!F88</f>
        <v>济南科汇实验设备有限公司</v>
      </c>
      <c r="F90" s="24" t="str">
        <f>[5]机器设备盘点表!G88</f>
        <v>台</v>
      </c>
      <c r="G90" s="20">
        <f>[5]机器设备盘点表!H88</f>
        <v>1</v>
      </c>
      <c r="H90" s="25">
        <f>[5]机器设备盘点表!I88</f>
        <v>39264</v>
      </c>
      <c r="I90" s="38">
        <f>[5]机器设备盘点表!J88</f>
        <v>43132</v>
      </c>
      <c r="J90" s="39">
        <f>[5]机器设备盘点表!K88</f>
        <v>3205</v>
      </c>
      <c r="K90" s="40">
        <f>[5]机器设备盘点表!L88</f>
        <v>2763.59877437746</v>
      </c>
      <c r="L90" s="41">
        <f>'[5]固定资产-机器设备（境内采购）评估计算表'!P88</f>
        <v>6700</v>
      </c>
      <c r="M90" s="42">
        <f>'[5]固定资产-机器设备（境内采购）评估计算表'!V88/100</f>
        <v>0.15</v>
      </c>
      <c r="N90" s="43">
        <f t="shared" si="2"/>
        <v>1005</v>
      </c>
      <c r="O90" s="44">
        <f t="shared" si="3"/>
        <v>-0.636343737984762</v>
      </c>
      <c r="P90" s="19"/>
    </row>
    <row r="91" s="2" customFormat="1" ht="16.5" customHeight="1" spans="1:16">
      <c r="A91" s="18">
        <f>[5]机器设备盘点表!A89</f>
        <v>84</v>
      </c>
      <c r="B91" s="20"/>
      <c r="C91" s="21" t="str">
        <f>[5]机器设备盘点表!D89</f>
        <v>冲击试样缺口投影机 </v>
      </c>
      <c r="D91" s="22" t="str">
        <f>[5]机器设备盘点表!E89</f>
        <v>CTS-50</v>
      </c>
      <c r="E91" s="23" t="str">
        <f>[5]机器设备盘点表!F89</f>
        <v>济南科汇实验设备有限公司</v>
      </c>
      <c r="F91" s="24" t="str">
        <f>[5]机器设备盘点表!G89</f>
        <v>台</v>
      </c>
      <c r="G91" s="20">
        <f>[5]机器设备盘点表!H89</f>
        <v>1</v>
      </c>
      <c r="H91" s="25">
        <f>[5]机器设备盘点表!I89</f>
        <v>39264</v>
      </c>
      <c r="I91" s="38">
        <f>[5]机器设备盘点表!J89</f>
        <v>43132</v>
      </c>
      <c r="J91" s="39">
        <f>[5]机器设备盘点表!K89</f>
        <v>1090</v>
      </c>
      <c r="K91" s="40">
        <f>[5]机器设备盘点表!L89</f>
        <v>939.882266480944</v>
      </c>
      <c r="L91" s="41">
        <f>'[5]固定资产-机器设备（境内采购）评估计算表'!P89</f>
        <v>40</v>
      </c>
      <c r="M91" s="42"/>
      <c r="N91" s="43">
        <f t="shared" si="2"/>
        <v>40</v>
      </c>
      <c r="O91" s="44">
        <f t="shared" si="3"/>
        <v>-0.957441478122823</v>
      </c>
      <c r="P91" s="19" t="str">
        <f>'[5]固定资产-机器设备（境内采购）评估计算表'!AF89</f>
        <v>损坏无法修复</v>
      </c>
    </row>
    <row r="92" s="2" customFormat="1" ht="16.5" customHeight="1" spans="1:16">
      <c r="A92" s="18">
        <f>[5]机器设备盘点表!A90</f>
        <v>85</v>
      </c>
      <c r="B92" s="20"/>
      <c r="C92" s="21" t="str">
        <f>[5]机器设备盘点表!D90</f>
        <v>变压器 </v>
      </c>
      <c r="D92" s="22" t="str">
        <f>[5]机器设备盘点表!E90</f>
        <v>sz-4000/35</v>
      </c>
      <c r="E92" s="23" t="str">
        <f>[5]机器设备盘点表!F90</f>
        <v>淄博国鹏集团</v>
      </c>
      <c r="F92" s="24" t="str">
        <f>[5]机器设备盘点表!G90</f>
        <v>台</v>
      </c>
      <c r="G92" s="20">
        <f>[5]机器设备盘点表!H90</f>
        <v>1</v>
      </c>
      <c r="H92" s="25">
        <f>[5]机器设备盘点表!I90</f>
        <v>39264</v>
      </c>
      <c r="I92" s="38">
        <f>[5]机器设备盘点表!J90</f>
        <v>43132</v>
      </c>
      <c r="J92" s="39">
        <f>[5]机器设备盘点表!K90</f>
        <v>290017</v>
      </c>
      <c r="K92" s="40">
        <f>[5]机器设备盘点表!L90</f>
        <v>250075.078236701</v>
      </c>
      <c r="L92" s="41">
        <f>'[5]固定资产-机器设备（境内采购）评估计算表'!P90</f>
        <v>166400</v>
      </c>
      <c r="M92" s="42">
        <f>'[5]固定资产-机器设备（境内采购）评估计算表'!V90/100</f>
        <v>0.22</v>
      </c>
      <c r="N92" s="43">
        <f t="shared" si="2"/>
        <v>36608</v>
      </c>
      <c r="O92" s="44">
        <f t="shared" si="3"/>
        <v>-0.853611962223002</v>
      </c>
      <c r="P92" s="19"/>
    </row>
    <row r="93" s="2" customFormat="1" ht="16.5" customHeight="1" spans="1:16">
      <c r="A93" s="18">
        <f>[5]机器设备盘点表!A91</f>
        <v>86</v>
      </c>
      <c r="B93" s="20"/>
      <c r="C93" s="21" t="str">
        <f>[5]机器设备盘点表!D91</f>
        <v>变压器</v>
      </c>
      <c r="D93" s="22" t="str">
        <f>[5]机器设备盘点表!E91</f>
        <v>2000KVA</v>
      </c>
      <c r="E93" s="23" t="str">
        <f>[5]机器设备盘点表!F91</f>
        <v>淄博国鹏集团</v>
      </c>
      <c r="F93" s="24" t="str">
        <f>[5]机器设备盘点表!G91</f>
        <v>台</v>
      </c>
      <c r="G93" s="20">
        <f>[5]机器设备盘点表!H91</f>
        <v>1</v>
      </c>
      <c r="H93" s="25">
        <f>[5]机器设备盘点表!I91</f>
        <v>39264</v>
      </c>
      <c r="I93" s="38">
        <f>[5]机器设备盘点表!J91</f>
        <v>43132</v>
      </c>
      <c r="J93" s="39">
        <f>[5]机器设备盘点表!K91</f>
        <v>35255</v>
      </c>
      <c r="K93" s="40">
        <f>[5]机器设备盘点表!L91</f>
        <v>30399.586518152</v>
      </c>
      <c r="L93" s="41">
        <f>'[5]固定资产-机器设备（境内采购）评估计算表'!P91</f>
        <v>9000</v>
      </c>
      <c r="M93" s="42"/>
      <c r="N93" s="43">
        <f t="shared" si="2"/>
        <v>9000</v>
      </c>
      <c r="O93" s="44">
        <f t="shared" si="3"/>
        <v>-0.703943341642954</v>
      </c>
      <c r="P93" s="19" t="str">
        <f>'[5]固定资产-机器设备（境内采购）评估计算表'!AF91</f>
        <v>损坏无法修复</v>
      </c>
    </row>
    <row r="94" s="2" customFormat="1" ht="16.5" customHeight="1" spans="1:16">
      <c r="A94" s="18">
        <f>[5]机器设备盘点表!A92</f>
        <v>87</v>
      </c>
      <c r="B94" s="20"/>
      <c r="C94" s="21" t="str">
        <f>[5]机器设备盘点表!D92</f>
        <v>变压器 </v>
      </c>
      <c r="D94" s="22" t="str">
        <f>[5]机器设备盘点表!E92</f>
        <v>sll-3150/10</v>
      </c>
      <c r="E94" s="23" t="str">
        <f>[5]机器设备盘点表!F92</f>
        <v>淄博昌泰有限公司</v>
      </c>
      <c r="F94" s="24" t="str">
        <f>[5]机器设备盘点表!G92</f>
        <v>台</v>
      </c>
      <c r="G94" s="20">
        <f>[5]机器设备盘点表!H92</f>
        <v>1</v>
      </c>
      <c r="H94" s="25">
        <f>[5]机器设备盘点表!I92</f>
        <v>39264</v>
      </c>
      <c r="I94" s="38">
        <f>[5]机器设备盘点表!J92</f>
        <v>43132</v>
      </c>
      <c r="J94" s="39">
        <f>[5]机器设备盘点表!K92</f>
        <v>185927</v>
      </c>
      <c r="K94" s="40">
        <f>[5]机器设备盘点表!L92</f>
        <v>160320.633174314</v>
      </c>
      <c r="L94" s="41">
        <f>'[5]固定资产-机器设备（境内采购）评估计算表'!P92</f>
        <v>105300</v>
      </c>
      <c r="M94" s="42">
        <f>'[5]固定资产-机器设备（境内采购）评估计算表'!V92/100</f>
        <v>0.22</v>
      </c>
      <c r="N94" s="43">
        <f t="shared" si="2"/>
        <v>23166</v>
      </c>
      <c r="O94" s="44">
        <f t="shared" si="3"/>
        <v>-0.855502067691986</v>
      </c>
      <c r="P94" s="19"/>
    </row>
    <row r="95" s="2" customFormat="1" ht="16.5" customHeight="1" spans="1:16">
      <c r="A95" s="18">
        <f>[5]机器设备盘点表!A93</f>
        <v>88</v>
      </c>
      <c r="B95" s="20"/>
      <c r="C95" s="21" t="str">
        <f>[5]机器设备盘点表!D93</f>
        <v>HVC高压自动无功电压综合调节装置 </v>
      </c>
      <c r="D95" s="22" t="str">
        <f>[5]机器设备盘点表!E93</f>
        <v>HVC-10/4000KVAR</v>
      </c>
      <c r="E95" s="23" t="str">
        <f>[5]机器设备盘点表!F93</f>
        <v>淄博昌泰有限公司</v>
      </c>
      <c r="F95" s="24" t="str">
        <f>[5]机器设备盘点表!G93</f>
        <v>台</v>
      </c>
      <c r="G95" s="20">
        <f>[5]机器设备盘点表!H93</f>
        <v>1</v>
      </c>
      <c r="H95" s="25">
        <f>[5]机器设备盘点表!I93</f>
        <v>39264</v>
      </c>
      <c r="I95" s="38">
        <f>[5]机器设备盘点表!J93</f>
        <v>43132</v>
      </c>
      <c r="J95" s="39">
        <f>[5]机器设备盘点表!K93</f>
        <v>182748</v>
      </c>
      <c r="K95" s="40">
        <f>[5]机器设备盘点表!L93</f>
        <v>157579.453609963</v>
      </c>
      <c r="L95" s="41">
        <f>'[5]固定资产-机器设备（境内采购）评估计算表'!P93</f>
        <v>185800</v>
      </c>
      <c r="M95" s="42">
        <f>'[5]固定资产-机器设备（境内采购）评估计算表'!V93/100</f>
        <v>0.22</v>
      </c>
      <c r="N95" s="43">
        <f t="shared" si="2"/>
        <v>40876</v>
      </c>
      <c r="O95" s="44">
        <f t="shared" si="3"/>
        <v>-0.74060069975128</v>
      </c>
      <c r="P95" s="19"/>
    </row>
    <row r="96" s="2" customFormat="1" ht="16.5" customHeight="1" spans="1:16">
      <c r="A96" s="18">
        <f>[5]机器设备盘点表!A94</f>
        <v>89</v>
      </c>
      <c r="B96" s="20"/>
      <c r="C96" s="21" t="str">
        <f>[5]机器设备盘点表!D94</f>
        <v>PCL手持编程器 </v>
      </c>
      <c r="D96" s="22" t="str">
        <f>[5]机器设备盘点表!E94</f>
        <v>FX-10P/20P</v>
      </c>
      <c r="E96" s="23" t="str">
        <f>[5]机器设备盘点表!F94</f>
        <v>深圳市鹏菱科技有限公司</v>
      </c>
      <c r="F96" s="24" t="str">
        <f>[5]机器设备盘点表!G94</f>
        <v>台</v>
      </c>
      <c r="G96" s="20">
        <f>[5]机器设备盘点表!H94</f>
        <v>1</v>
      </c>
      <c r="H96" s="25">
        <f>[5]机器设备盘点表!I94</f>
        <v>39264</v>
      </c>
      <c r="I96" s="38">
        <f>[5]机器设备盘点表!J94</f>
        <v>43132</v>
      </c>
      <c r="J96" s="39">
        <f>[5]机器设备盘点表!K94</f>
        <v>264</v>
      </c>
      <c r="K96" s="40">
        <f>[5]机器设备盘点表!L94</f>
        <v>227.641209496302</v>
      </c>
      <c r="L96" s="41">
        <f>'[5]固定资产-机器设备（境内采购）评估计算表'!P94</f>
        <v>0</v>
      </c>
      <c r="M96" s="42"/>
      <c r="N96" s="43">
        <f t="shared" si="2"/>
        <v>0</v>
      </c>
      <c r="O96" s="44">
        <f t="shared" si="3"/>
        <v>-1</v>
      </c>
      <c r="P96" s="19" t="str">
        <f>'[5]固定资产-机器设备（境内采购）评估计算表'!AF94</f>
        <v>无实物</v>
      </c>
    </row>
    <row r="97" s="2" customFormat="1" ht="16.5" customHeight="1" spans="1:16">
      <c r="A97" s="18">
        <f>[5]机器设备盘点表!A95</f>
        <v>90</v>
      </c>
      <c r="B97" s="20"/>
      <c r="C97" s="21" t="str">
        <f>[5]机器设备盘点表!D95</f>
        <v>动力箱 </v>
      </c>
      <c r="D97" s="22" t="str">
        <f>[5]机器设备盘点表!E95</f>
        <v>XL-21</v>
      </c>
      <c r="E97" s="23" t="str">
        <f>[5]机器设备盘点表!F95</f>
        <v>淄博昌泰有限公司</v>
      </c>
      <c r="F97" s="24" t="str">
        <f>[5]机器设备盘点表!G95</f>
        <v>台</v>
      </c>
      <c r="G97" s="20">
        <f>[5]机器设备盘点表!H95</f>
        <v>1</v>
      </c>
      <c r="H97" s="25">
        <f>[5]机器设备盘点表!I95</f>
        <v>39264</v>
      </c>
      <c r="I97" s="38">
        <f>[5]机器设备盘点表!J95</f>
        <v>43132</v>
      </c>
      <c r="J97" s="39">
        <f>[5]机器设备盘点表!K95</f>
        <v>3116</v>
      </c>
      <c r="K97" s="40">
        <f>[5]机器设备盘点表!L95</f>
        <v>2686.85609390332</v>
      </c>
      <c r="L97" s="41">
        <f>'[5]固定资产-机器设备（境内采购）评估计算表'!P95</f>
        <v>40</v>
      </c>
      <c r="M97" s="42"/>
      <c r="N97" s="43">
        <f t="shared" si="2"/>
        <v>40</v>
      </c>
      <c r="O97" s="44">
        <f t="shared" si="3"/>
        <v>-0.98511271218032</v>
      </c>
      <c r="P97" s="19" t="str">
        <f>'[5]固定资产-机器设备（境内采购）评估计算表'!AF95</f>
        <v>损坏无法修复</v>
      </c>
    </row>
    <row r="98" s="2" customFormat="1" ht="16.5" customHeight="1" spans="1:16">
      <c r="A98" s="18">
        <f>[5]机器设备盘点表!A96</f>
        <v>91</v>
      </c>
      <c r="B98" s="20"/>
      <c r="C98" s="21" t="str">
        <f>[5]机器设备盘点表!D96</f>
        <v>动力箱 </v>
      </c>
      <c r="D98" s="22" t="str">
        <f>[5]机器设备盘点表!E96</f>
        <v>XL-21</v>
      </c>
      <c r="E98" s="23" t="str">
        <f>[5]机器设备盘点表!F96</f>
        <v>淄博昌泰有限公司</v>
      </c>
      <c r="F98" s="24" t="str">
        <f>[5]机器设备盘点表!G96</f>
        <v>台</v>
      </c>
      <c r="G98" s="20">
        <f>[5]机器设备盘点表!H96</f>
        <v>1</v>
      </c>
      <c r="H98" s="25">
        <f>[5]机器设备盘点表!I96</f>
        <v>39264</v>
      </c>
      <c r="I98" s="38">
        <f>[5]机器设备盘点表!J96</f>
        <v>43132</v>
      </c>
      <c r="J98" s="39">
        <f>[5]机器设备盘点表!K96</f>
        <v>1720</v>
      </c>
      <c r="K98" s="40">
        <f>[5]机器设备盘点表!L96</f>
        <v>1483.11697096076</v>
      </c>
      <c r="L98" s="41">
        <f>'[5]固定资产-机器设备（境内采购）评估计算表'!P96</f>
        <v>40</v>
      </c>
      <c r="M98" s="42"/>
      <c r="N98" s="43">
        <f t="shared" si="2"/>
        <v>40</v>
      </c>
      <c r="O98" s="44">
        <f t="shared" si="3"/>
        <v>-0.973029773926673</v>
      </c>
      <c r="P98" s="19" t="str">
        <f>'[5]固定资产-机器设备（境内采购）评估计算表'!AF96</f>
        <v>损坏无法修复</v>
      </c>
    </row>
    <row r="99" s="2" customFormat="1" ht="16.5" customHeight="1" spans="1:16">
      <c r="A99" s="18">
        <f>[5]机器设备盘点表!A97</f>
        <v>92</v>
      </c>
      <c r="B99" s="20"/>
      <c r="C99" s="21" t="str">
        <f>[5]机器设备盘点表!D97</f>
        <v>低压开关柜 </v>
      </c>
      <c r="D99" s="22" t="str">
        <f>[5]机器设备盘点表!E97</f>
        <v>GGD</v>
      </c>
      <c r="E99" s="23" t="str">
        <f>[5]机器设备盘点表!F97</f>
        <v>淄博昌泰有限公司</v>
      </c>
      <c r="F99" s="24" t="str">
        <f>[5]机器设备盘点表!G97</f>
        <v>台</v>
      </c>
      <c r="G99" s="20">
        <f>[5]机器设备盘点表!H97</f>
        <v>1</v>
      </c>
      <c r="H99" s="25">
        <f>[5]机器设备盘点表!I97</f>
        <v>39264</v>
      </c>
      <c r="I99" s="38">
        <f>[5]机器设备盘点表!J97</f>
        <v>43132</v>
      </c>
      <c r="J99" s="39">
        <f>[5]机器设备盘点表!K97</f>
        <v>28633</v>
      </c>
      <c r="K99" s="40">
        <f>[5]机器设备盘点表!L97</f>
        <v>24689.5861799531</v>
      </c>
      <c r="L99" s="41">
        <f>'[5]固定资产-机器设备（境内采购）评估计算表'!P97</f>
        <v>400</v>
      </c>
      <c r="M99" s="42"/>
      <c r="N99" s="43">
        <f t="shared" si="2"/>
        <v>400</v>
      </c>
      <c r="O99" s="44">
        <f t="shared" si="3"/>
        <v>-0.98379883740924</v>
      </c>
      <c r="P99" s="19" t="str">
        <f>'[5]固定资产-机器设备（境内采购）评估计算表'!AF97</f>
        <v>损坏无法修复</v>
      </c>
    </row>
    <row r="100" s="2" customFormat="1" ht="16.5" customHeight="1" spans="1:16">
      <c r="A100" s="18">
        <f>[5]机器设备盘点表!A98</f>
        <v>93</v>
      </c>
      <c r="B100" s="20"/>
      <c r="C100" s="21" t="str">
        <f>[5]机器设备盘点表!D98</f>
        <v>低压开关柜 </v>
      </c>
      <c r="D100" s="22" t="str">
        <f>[5]机器设备盘点表!E98</f>
        <v>GGD</v>
      </c>
      <c r="E100" s="23" t="str">
        <f>[5]机器设备盘点表!F98</f>
        <v>淄博昌泰有限公司</v>
      </c>
      <c r="F100" s="24" t="str">
        <f>[5]机器设备盘点表!G98</f>
        <v>台</v>
      </c>
      <c r="G100" s="20">
        <f>[5]机器设备盘点表!H98</f>
        <v>1</v>
      </c>
      <c r="H100" s="25">
        <f>[5]机器设备盘点表!I98</f>
        <v>39264</v>
      </c>
      <c r="I100" s="38">
        <f>[5]机器设备盘点表!J98</f>
        <v>43132</v>
      </c>
      <c r="J100" s="39">
        <f>[5]机器设备盘点表!K98</f>
        <v>19216</v>
      </c>
      <c r="K100" s="40">
        <f>[5]机器设备盘点表!L98</f>
        <v>16569.520763943</v>
      </c>
      <c r="L100" s="41">
        <f>'[5]固定资产-机器设备（境内采购）评估计算表'!P98</f>
        <v>400</v>
      </c>
      <c r="M100" s="42"/>
      <c r="N100" s="43">
        <f t="shared" si="2"/>
        <v>400</v>
      </c>
      <c r="O100" s="44">
        <f t="shared" si="3"/>
        <v>-0.975859289734532</v>
      </c>
      <c r="P100" s="19" t="str">
        <f>'[5]固定资产-机器设备（境内采购）评估计算表'!AF98</f>
        <v>损坏无法修复</v>
      </c>
    </row>
    <row r="101" s="2" customFormat="1" ht="16.5" customHeight="1" spans="1:16">
      <c r="A101" s="18">
        <f>[5]机器设备盘点表!A99</f>
        <v>94</v>
      </c>
      <c r="B101" s="20"/>
      <c r="C101" s="21" t="str">
        <f>[5]机器设备盘点表!D99</f>
        <v>低压开关柜 </v>
      </c>
      <c r="D101" s="22" t="str">
        <f>[5]机器设备盘点表!E99</f>
        <v>GGD</v>
      </c>
      <c r="E101" s="23" t="str">
        <f>[5]机器设备盘点表!F99</f>
        <v>淄博昌泰有限公司</v>
      </c>
      <c r="F101" s="24" t="str">
        <f>[5]机器设备盘点表!G99</f>
        <v>台</v>
      </c>
      <c r="G101" s="20">
        <f>[5]机器设备盘点表!H99</f>
        <v>1</v>
      </c>
      <c r="H101" s="25">
        <f>[5]机器设备盘点表!I99</f>
        <v>39264</v>
      </c>
      <c r="I101" s="38">
        <f>[5]机器设备盘点表!J99</f>
        <v>43132</v>
      </c>
      <c r="J101" s="39">
        <f>[5]机器设备盘点表!K99</f>
        <v>9964</v>
      </c>
      <c r="K101" s="40">
        <f>[5]机器设备盘点表!L99</f>
        <v>8591.73110386801</v>
      </c>
      <c r="L101" s="41">
        <f>'[5]固定资产-机器设备（境内采购）评估计算表'!P99</f>
        <v>400</v>
      </c>
      <c r="M101" s="42"/>
      <c r="N101" s="43">
        <f t="shared" si="2"/>
        <v>400</v>
      </c>
      <c r="O101" s="44">
        <f t="shared" si="3"/>
        <v>-0.953443608143193</v>
      </c>
      <c r="P101" s="19" t="str">
        <f>'[5]固定资产-机器设备（境内采购）评估计算表'!AF99</f>
        <v>损坏无法修复</v>
      </c>
    </row>
    <row r="102" s="2" customFormat="1" ht="16.5" customHeight="1" spans="1:16">
      <c r="A102" s="18">
        <f>[5]机器设备盘点表!A100</f>
        <v>95</v>
      </c>
      <c r="B102" s="20"/>
      <c r="C102" s="21" t="str">
        <f>[5]机器设备盘点表!D100</f>
        <v>低压开关柜 </v>
      </c>
      <c r="D102" s="22" t="str">
        <f>[5]机器设备盘点表!E100</f>
        <v>GGD</v>
      </c>
      <c r="E102" s="23" t="str">
        <f>[5]机器设备盘点表!F100</f>
        <v>淄博昌泰有限公司</v>
      </c>
      <c r="F102" s="24" t="str">
        <f>[5]机器设备盘点表!G100</f>
        <v>台</v>
      </c>
      <c r="G102" s="20">
        <f>[5]机器设备盘点表!H100</f>
        <v>1</v>
      </c>
      <c r="H102" s="25">
        <f>[5]机器设备盘点表!I100</f>
        <v>39264</v>
      </c>
      <c r="I102" s="38">
        <f>[5]机器设备盘点表!J100</f>
        <v>43132</v>
      </c>
      <c r="J102" s="39">
        <f>[5]机器设备盘点表!K100</f>
        <v>8908</v>
      </c>
      <c r="K102" s="40">
        <f>[5]机器设备盘点表!L100</f>
        <v>7681.1662658828</v>
      </c>
      <c r="L102" s="41">
        <f>'[5]固定资产-机器设备（境内采购）评估计算表'!P100</f>
        <v>400</v>
      </c>
      <c r="M102" s="42"/>
      <c r="N102" s="43">
        <f t="shared" si="2"/>
        <v>400</v>
      </c>
      <c r="O102" s="44">
        <f t="shared" si="3"/>
        <v>-0.94792457471248</v>
      </c>
      <c r="P102" s="19" t="str">
        <f>'[5]固定资产-机器设备（境内采购）评估计算表'!AF100</f>
        <v>损坏无法修复</v>
      </c>
    </row>
    <row r="103" s="2" customFormat="1" ht="16.5" customHeight="1" spans="1:16">
      <c r="A103" s="18">
        <f>[5]机器设备盘点表!A101</f>
        <v>96</v>
      </c>
      <c r="B103" s="20"/>
      <c r="C103" s="21" t="str">
        <f>[5]机器设备盘点表!D101</f>
        <v>低压开关柜 </v>
      </c>
      <c r="D103" s="22" t="str">
        <f>[5]机器设备盘点表!E101</f>
        <v>GGD</v>
      </c>
      <c r="E103" s="23" t="str">
        <f>[5]机器设备盘点表!F101</f>
        <v>淄博昌泰有限公司</v>
      </c>
      <c r="F103" s="24" t="str">
        <f>[5]机器设备盘点表!G101</f>
        <v>台</v>
      </c>
      <c r="G103" s="20">
        <f>[5]机器设备盘点表!H101</f>
        <v>1</v>
      </c>
      <c r="H103" s="25">
        <f>[5]机器设备盘点表!I101</f>
        <v>39264</v>
      </c>
      <c r="I103" s="38">
        <f>[5]机器设备盘点表!J101</f>
        <v>43132</v>
      </c>
      <c r="J103" s="39">
        <f>[5]机器设备盘点表!K101</f>
        <v>5319</v>
      </c>
      <c r="K103" s="40">
        <f>[5]机器设备盘点表!L101</f>
        <v>4586.45300496527</v>
      </c>
      <c r="L103" s="41">
        <f>'[5]固定资产-机器设备（境内采购）评估计算表'!P101</f>
        <v>400</v>
      </c>
      <c r="M103" s="42"/>
      <c r="N103" s="43">
        <f t="shared" si="2"/>
        <v>400</v>
      </c>
      <c r="O103" s="44">
        <f t="shared" si="3"/>
        <v>-0.912786634995069</v>
      </c>
      <c r="P103" s="19" t="str">
        <f>'[5]固定资产-机器设备（境内采购）评估计算表'!AF101</f>
        <v>损坏无法修复</v>
      </c>
    </row>
    <row r="104" s="2" customFormat="1" ht="16.5" customHeight="1" spans="1:16">
      <c r="A104" s="18">
        <f>[5]机器设备盘点表!A102</f>
        <v>97</v>
      </c>
      <c r="B104" s="20"/>
      <c r="C104" s="21" t="str">
        <f>[5]机器设备盘点表!D102</f>
        <v>低压开关柜 </v>
      </c>
      <c r="D104" s="22" t="str">
        <f>[5]机器设备盘点表!E102</f>
        <v>GGD</v>
      </c>
      <c r="E104" s="23" t="str">
        <f>[5]机器设备盘点表!F102</f>
        <v>淄博昌泰有限公司</v>
      </c>
      <c r="F104" s="24" t="str">
        <f>[5]机器设备盘点表!G102</f>
        <v>台</v>
      </c>
      <c r="G104" s="20">
        <f>[5]机器设备盘点表!H102</f>
        <v>1</v>
      </c>
      <c r="H104" s="25">
        <f>[5]机器设备盘点表!I102</f>
        <v>39264</v>
      </c>
      <c r="I104" s="38">
        <f>[5]机器设备盘点表!J102</f>
        <v>43132</v>
      </c>
      <c r="J104" s="39">
        <f>[5]机器设备盘点表!K102</f>
        <v>4243</v>
      </c>
      <c r="K104" s="40">
        <f>[5]机器设备盘点表!L102</f>
        <v>3658.6426208061</v>
      </c>
      <c r="L104" s="41">
        <f>'[5]固定资产-机器设备（境内采购）评估计算表'!P102</f>
        <v>400</v>
      </c>
      <c r="M104" s="42"/>
      <c r="N104" s="43">
        <f t="shared" si="2"/>
        <v>400</v>
      </c>
      <c r="O104" s="44">
        <f t="shared" si="3"/>
        <v>-0.890669835385051</v>
      </c>
      <c r="P104" s="19" t="str">
        <f>'[5]固定资产-机器设备（境内采购）评估计算表'!AF102</f>
        <v>损坏无法修复</v>
      </c>
    </row>
    <row r="105" s="2" customFormat="1" ht="16.5" customHeight="1" spans="1:16">
      <c r="A105" s="18">
        <f>[5]机器设备盘点表!A103</f>
        <v>98</v>
      </c>
      <c r="B105" s="20"/>
      <c r="C105" s="21" t="str">
        <f>[5]机器设备盘点表!D103</f>
        <v>低压开关柜 </v>
      </c>
      <c r="D105" s="22" t="str">
        <f>[5]机器设备盘点表!E103</f>
        <v>GGD</v>
      </c>
      <c r="E105" s="23" t="str">
        <f>[5]机器设备盘点表!F103</f>
        <v>淄博昌泰有限公司</v>
      </c>
      <c r="F105" s="24" t="str">
        <f>[5]机器设备盘点表!G103</f>
        <v>台</v>
      </c>
      <c r="G105" s="20">
        <f>[5]机器设备盘点表!H103</f>
        <v>1</v>
      </c>
      <c r="H105" s="25">
        <f>[5]机器设备盘点表!I103</f>
        <v>39264</v>
      </c>
      <c r="I105" s="38">
        <f>[5]机器设备盘点表!J103</f>
        <v>43132</v>
      </c>
      <c r="J105" s="39">
        <f>[5]机器设备盘点表!K103</f>
        <v>2052</v>
      </c>
      <c r="K105" s="40">
        <f>[5]机器设备盘点表!L103</f>
        <v>1769.39303744853</v>
      </c>
      <c r="L105" s="41">
        <f>'[5]固定资产-机器设备（境内采购）评估计算表'!P103</f>
        <v>400</v>
      </c>
      <c r="M105" s="42"/>
      <c r="N105" s="43">
        <f t="shared" si="2"/>
        <v>400</v>
      </c>
      <c r="O105" s="44">
        <f t="shared" si="3"/>
        <v>-0.773933777553007</v>
      </c>
      <c r="P105" s="19" t="str">
        <f>'[5]固定资产-机器设备（境内采购）评估计算表'!AF103</f>
        <v>损坏无法修复</v>
      </c>
    </row>
    <row r="106" s="2" customFormat="1" ht="16.5" customHeight="1" spans="1:16">
      <c r="A106" s="18">
        <f>[5]机器设备盘点表!A104</f>
        <v>99</v>
      </c>
      <c r="B106" s="20"/>
      <c r="C106" s="21" t="str">
        <f>[5]机器设备盘点表!D104</f>
        <v>低压开关柜 </v>
      </c>
      <c r="D106" s="22" t="str">
        <f>[5]机器设备盘点表!E104</f>
        <v>GGD</v>
      </c>
      <c r="E106" s="23" t="str">
        <f>[5]机器设备盘点表!F104</f>
        <v>淄博昌泰有限公司</v>
      </c>
      <c r="F106" s="24" t="str">
        <f>[5]机器设备盘点表!G104</f>
        <v>台</v>
      </c>
      <c r="G106" s="20">
        <f>[5]机器设备盘点表!H104</f>
        <v>1</v>
      </c>
      <c r="H106" s="25">
        <f>[5]机器设备盘点表!I104</f>
        <v>39264</v>
      </c>
      <c r="I106" s="38">
        <f>[5]机器设备盘点表!J104</f>
        <v>43132</v>
      </c>
      <c r="J106" s="39">
        <f>[5]机器设备盘点表!K104</f>
        <v>3580</v>
      </c>
      <c r="K106" s="40">
        <f>[5]机器设备盘点表!L104</f>
        <v>3086.95276513925</v>
      </c>
      <c r="L106" s="41">
        <f>'[5]固定资产-机器设备（境内采购）评估计算表'!P104</f>
        <v>400</v>
      </c>
      <c r="M106" s="42"/>
      <c r="N106" s="43">
        <f t="shared" si="2"/>
        <v>400</v>
      </c>
      <c r="O106" s="44">
        <f t="shared" si="3"/>
        <v>-0.870422377524796</v>
      </c>
      <c r="P106" s="19" t="str">
        <f>'[5]固定资产-机器设备（境内采购）评估计算表'!AF104</f>
        <v>损坏无法修复</v>
      </c>
    </row>
    <row r="107" s="2" customFormat="1" ht="16.5" customHeight="1" spans="1:16">
      <c r="A107" s="18">
        <f>[5]机器设备盘点表!A105</f>
        <v>100</v>
      </c>
      <c r="B107" s="20"/>
      <c r="C107" s="21" t="str">
        <f>[5]机器设备盘点表!D105</f>
        <v>低压开关柜 </v>
      </c>
      <c r="D107" s="22" t="str">
        <f>[5]机器设备盘点表!E105</f>
        <v>GGD</v>
      </c>
      <c r="E107" s="23" t="str">
        <f>[5]机器设备盘点表!F105</f>
        <v>淄博昌泰有限公司</v>
      </c>
      <c r="F107" s="24" t="str">
        <f>[5]机器设备盘点表!G105</f>
        <v>台</v>
      </c>
      <c r="G107" s="20">
        <f>[5]机器设备盘点表!H105</f>
        <v>1</v>
      </c>
      <c r="H107" s="25">
        <f>[5]机器设备盘点表!I105</f>
        <v>39264</v>
      </c>
      <c r="I107" s="38">
        <f>[5]机器设备盘点表!J105</f>
        <v>43132</v>
      </c>
      <c r="J107" s="39">
        <f>[5]机器设备盘点表!K105</f>
        <v>3411</v>
      </c>
      <c r="K107" s="40">
        <f>[5]机器设备盘点表!L105</f>
        <v>2941.22789996927</v>
      </c>
      <c r="L107" s="41">
        <f>'[5]固定资产-机器设备（境内采购）评估计算表'!P105</f>
        <v>400</v>
      </c>
      <c r="M107" s="42"/>
      <c r="N107" s="43">
        <f t="shared" si="2"/>
        <v>400</v>
      </c>
      <c r="O107" s="44">
        <f t="shared" si="3"/>
        <v>-0.864002378052996</v>
      </c>
      <c r="P107" s="19" t="str">
        <f>'[5]固定资产-机器设备（境内采购）评估计算表'!AF105</f>
        <v>损坏无法修复</v>
      </c>
    </row>
    <row r="108" s="2" customFormat="1" ht="16.5" customHeight="1" spans="1:16">
      <c r="A108" s="18">
        <f>[5]机器设备盘点表!A106</f>
        <v>101</v>
      </c>
      <c r="B108" s="20"/>
      <c r="C108" s="21" t="str">
        <f>[5]机器设备盘点表!D106</f>
        <v>低压开关柜 </v>
      </c>
      <c r="D108" s="22" t="str">
        <f>[5]机器设备盘点表!E106</f>
        <v>GGD</v>
      </c>
      <c r="E108" s="23" t="str">
        <f>[5]机器设备盘点表!F106</f>
        <v>淄博昌泰有限公司</v>
      </c>
      <c r="F108" s="24" t="str">
        <f>[5]机器设备盘点表!G106</f>
        <v>台</v>
      </c>
      <c r="G108" s="20">
        <f>[5]机器设备盘点表!H106</f>
        <v>1</v>
      </c>
      <c r="H108" s="25">
        <f>[5]机器设备盘点表!I106</f>
        <v>39264</v>
      </c>
      <c r="I108" s="38">
        <f>[5]机器设备盘点表!J106</f>
        <v>43132</v>
      </c>
      <c r="J108" s="39">
        <f>[5]机器设备盘点表!K106</f>
        <v>7178</v>
      </c>
      <c r="K108" s="40">
        <f>[5]机器设备盘点表!L106</f>
        <v>6189.42652183506</v>
      </c>
      <c r="L108" s="41">
        <f>'[5]固定资产-机器设备（境内采购）评估计算表'!P106</f>
        <v>400</v>
      </c>
      <c r="M108" s="42"/>
      <c r="N108" s="43">
        <f t="shared" si="2"/>
        <v>400</v>
      </c>
      <c r="O108" s="44">
        <f t="shared" si="3"/>
        <v>-0.935373657221896</v>
      </c>
      <c r="P108" s="19" t="str">
        <f>'[5]固定资产-机器设备（境内采购）评估计算表'!AF106</f>
        <v>损坏无法修复</v>
      </c>
    </row>
    <row r="109" s="2" customFormat="1" ht="16.5" customHeight="1" spans="1:16">
      <c r="A109" s="18">
        <f>[5]机器设备盘点表!A107</f>
        <v>102</v>
      </c>
      <c r="B109" s="20"/>
      <c r="C109" s="21" t="str">
        <f>[5]机器设备盘点表!D107</f>
        <v>水泵控制箱 </v>
      </c>
      <c r="D109" s="22" t="str">
        <f>[5]机器设备盘点表!E107</f>
        <v>GGD</v>
      </c>
      <c r="E109" s="23" t="str">
        <f>[5]机器设备盘点表!F107</f>
        <v>淄博昌泰有限公司</v>
      </c>
      <c r="F109" s="24" t="str">
        <f>[5]机器设备盘点表!G107</f>
        <v>台</v>
      </c>
      <c r="G109" s="20">
        <f>[5]机器设备盘点表!H107</f>
        <v>1</v>
      </c>
      <c r="H109" s="25">
        <f>[5]机器设备盘点表!I107</f>
        <v>39264</v>
      </c>
      <c r="I109" s="38">
        <f>[5]机器设备盘点表!J107</f>
        <v>43132</v>
      </c>
      <c r="J109" s="39">
        <f>[5]机器设备盘点表!K107</f>
        <v>1887</v>
      </c>
      <c r="K109" s="40">
        <f>[5]机器设备盘点表!L107</f>
        <v>1627.11728151334</v>
      </c>
      <c r="L109" s="41">
        <f>'[5]固定资产-机器设备（境内采购）评估计算表'!P107</f>
        <v>40</v>
      </c>
      <c r="M109" s="42"/>
      <c r="N109" s="43">
        <f t="shared" si="2"/>
        <v>40</v>
      </c>
      <c r="O109" s="44">
        <f t="shared" si="3"/>
        <v>-0.975416646080486</v>
      </c>
      <c r="P109" s="19" t="str">
        <f>'[5]固定资产-机器设备（境内采购）评估计算表'!AF107</f>
        <v>损坏无法修复</v>
      </c>
    </row>
    <row r="110" s="2" customFormat="1" ht="16.5" customHeight="1" spans="1:16">
      <c r="A110" s="18">
        <f>[5]机器设备盘点表!A108</f>
        <v>103</v>
      </c>
      <c r="B110" s="20"/>
      <c r="C110" s="21" t="str">
        <f>[5]机器设备盘点表!D108</f>
        <v>焊机 </v>
      </c>
      <c r="D110" s="22" t="str">
        <f>[5]机器设备盘点表!E108</f>
        <v>XD500S</v>
      </c>
      <c r="E110" s="23" t="str">
        <f>[5]机器设备盘点表!F108</f>
        <v>上海通用电焊机股份有限公司</v>
      </c>
      <c r="F110" s="24" t="str">
        <f>[5]机器设备盘点表!G108</f>
        <v>台</v>
      </c>
      <c r="G110" s="20">
        <f>[5]机器设备盘点表!H108</f>
        <v>1</v>
      </c>
      <c r="H110" s="25">
        <f>[5]机器设备盘点表!I108</f>
        <v>39264</v>
      </c>
      <c r="I110" s="38">
        <f>[5]机器设备盘点表!J108</f>
        <v>43132</v>
      </c>
      <c r="J110" s="39">
        <f>[5]机器设备盘点表!K108</f>
        <v>4868</v>
      </c>
      <c r="K110" s="40">
        <f>[5]机器设备盘点表!L108</f>
        <v>4197.56593874242</v>
      </c>
      <c r="L110" s="41">
        <f>'[5]固定资产-机器设备（境内采购）评估计算表'!P108</f>
        <v>50</v>
      </c>
      <c r="M110" s="42"/>
      <c r="N110" s="43">
        <f t="shared" si="2"/>
        <v>50</v>
      </c>
      <c r="O110" s="44">
        <f t="shared" si="3"/>
        <v>-0.988088334827927</v>
      </c>
      <c r="P110" s="19" t="str">
        <f>'[5]固定资产-机器设备（境内采购）评估计算表'!AF108</f>
        <v>损坏无法修复</v>
      </c>
    </row>
    <row r="111" s="2" customFormat="1" ht="16.5" customHeight="1" spans="1:16">
      <c r="A111" s="18">
        <f>[5]机器设备盘点表!A109</f>
        <v>104</v>
      </c>
      <c r="B111" s="20"/>
      <c r="C111" s="21" t="str">
        <f>[5]机器设备盘点表!D109</f>
        <v>焊机 </v>
      </c>
      <c r="D111" s="22" t="str">
        <f>[5]机器设备盘点表!E109</f>
        <v>XD500S</v>
      </c>
      <c r="E111" s="23" t="str">
        <f>[5]机器设备盘点表!F109</f>
        <v>上海通用电焊机股份有限公司</v>
      </c>
      <c r="F111" s="24" t="str">
        <f>[5]机器设备盘点表!G109</f>
        <v>台</v>
      </c>
      <c r="G111" s="20">
        <f>[5]机器设备盘点表!H109</f>
        <v>1</v>
      </c>
      <c r="H111" s="25">
        <f>[5]机器设备盘点表!I109</f>
        <v>39264</v>
      </c>
      <c r="I111" s="38">
        <f>[5]机器设备盘点表!J109</f>
        <v>43132</v>
      </c>
      <c r="J111" s="39">
        <f>[5]机器设备盘点表!K109</f>
        <v>4868</v>
      </c>
      <c r="K111" s="40">
        <f>[5]机器设备盘点表!L109</f>
        <v>4197.56593874242</v>
      </c>
      <c r="L111" s="41">
        <f>'[5]固定资产-机器设备（境内采购）评估计算表'!P109</f>
        <v>50</v>
      </c>
      <c r="M111" s="42"/>
      <c r="N111" s="43">
        <f t="shared" si="2"/>
        <v>50</v>
      </c>
      <c r="O111" s="44">
        <f t="shared" si="3"/>
        <v>-0.988088334827927</v>
      </c>
      <c r="P111" s="19" t="str">
        <f>'[5]固定资产-机器设备（境内采购）评估计算表'!AF109</f>
        <v>损坏无法修复</v>
      </c>
    </row>
    <row r="112" s="2" customFormat="1" ht="16.5" customHeight="1" spans="1:16">
      <c r="A112" s="18">
        <f>[5]机器设备盘点表!A110</f>
        <v>105</v>
      </c>
      <c r="B112" s="20"/>
      <c r="C112" s="21" t="str">
        <f>[5]机器设备盘点表!D110</f>
        <v>电动伸缩门 </v>
      </c>
      <c r="D112" s="22" t="str">
        <f>[5]机器设备盘点表!E110</f>
        <v>308A</v>
      </c>
      <c r="E112" s="23" t="str">
        <f>[5]机器设备盘点表!F110</f>
        <v>青岛永昌门业</v>
      </c>
      <c r="F112" s="24" t="str">
        <f>[5]机器设备盘点表!G110</f>
        <v>台</v>
      </c>
      <c r="G112" s="20">
        <f>[5]机器设备盘点表!H110</f>
        <v>1</v>
      </c>
      <c r="H112" s="25">
        <f>[5]机器设备盘点表!I110</f>
        <v>39264</v>
      </c>
      <c r="I112" s="38">
        <f>[5]机器设备盘点表!J110</f>
        <v>43132</v>
      </c>
      <c r="J112" s="39">
        <f>[5]机器设备盘点表!K110</f>
        <v>3712</v>
      </c>
      <c r="K112" s="40">
        <f>[5]机器设备盘点表!L110</f>
        <v>3200.7733698874</v>
      </c>
      <c r="L112" s="41">
        <f>'[5]固定资产-机器设备（境内采购）评估计算表'!P110</f>
        <v>400</v>
      </c>
      <c r="M112" s="42"/>
      <c r="N112" s="43">
        <f t="shared" si="2"/>
        <v>400</v>
      </c>
      <c r="O112" s="44">
        <f t="shared" si="3"/>
        <v>-0.875030202461953</v>
      </c>
      <c r="P112" s="19" t="str">
        <f>'[5]固定资产-机器设备（境内采购）评估计算表'!AF110</f>
        <v>拆除即毁损</v>
      </c>
    </row>
    <row r="113" s="2" customFormat="1" ht="16.5" customHeight="1" spans="1:16">
      <c r="A113" s="18">
        <f>[5]机器设备盘点表!A111</f>
        <v>106</v>
      </c>
      <c r="B113" s="20"/>
      <c r="C113" s="21" t="str">
        <f>[5]机器设备盘点表!D111</f>
        <v>无障碍通道 </v>
      </c>
      <c r="D113" s="22"/>
      <c r="E113" s="23" t="str">
        <f>[5]机器设备盘点表!F111</f>
        <v>青岛永昌门业</v>
      </c>
      <c r="F113" s="24" t="str">
        <f>[5]机器设备盘点表!G111</f>
        <v>台</v>
      </c>
      <c r="G113" s="20">
        <f>[5]机器设备盘点表!H111</f>
        <v>1</v>
      </c>
      <c r="H113" s="25">
        <f>[5]机器设备盘点表!I111</f>
        <v>39264</v>
      </c>
      <c r="I113" s="38">
        <f>[5]机器设备盘点表!J111</f>
        <v>43132</v>
      </c>
      <c r="J113" s="39">
        <f>[5]机器设备盘点表!K111</f>
        <v>49500</v>
      </c>
      <c r="K113" s="40">
        <f>[5]机器设备盘点表!L111</f>
        <v>42682.7267805566</v>
      </c>
      <c r="L113" s="41">
        <f>'[5]固定资产-机器设备（境内采购）评估计算表'!P111</f>
        <v>40</v>
      </c>
      <c r="M113" s="42"/>
      <c r="N113" s="43">
        <f t="shared" si="2"/>
        <v>40</v>
      </c>
      <c r="O113" s="44">
        <f t="shared" si="3"/>
        <v>-0.999062852750583</v>
      </c>
      <c r="P113" s="19" t="str">
        <f>'[5]固定资产-机器设备（境内采购）评估计算表'!AF111</f>
        <v>拆除即毁损</v>
      </c>
    </row>
    <row r="114" s="2" customFormat="1" ht="16.5" customHeight="1" spans="1:16">
      <c r="A114" s="18">
        <f>[5]机器设备盘点表!A112</f>
        <v>107</v>
      </c>
      <c r="B114" s="20"/>
      <c r="C114" s="21" t="str">
        <f>[5]机器设备盘点表!D112</f>
        <v>摇臂钻床 </v>
      </c>
      <c r="D114" s="22" t="str">
        <f>[5]机器设备盘点表!E112</f>
        <v>X16/1</v>
      </c>
      <c r="E114" s="23" t="str">
        <f>[5]机器设备盘点表!F112</f>
        <v>青岛博联机械有限公司</v>
      </c>
      <c r="F114" s="24" t="str">
        <f>[5]机器设备盘点表!G112</f>
        <v>台</v>
      </c>
      <c r="G114" s="20">
        <f>[5]机器设备盘点表!H112</f>
        <v>1</v>
      </c>
      <c r="H114" s="25">
        <f>[5]机器设备盘点表!I112</f>
        <v>39264</v>
      </c>
      <c r="I114" s="38">
        <f>[5]机器设备盘点表!J112</f>
        <v>43132</v>
      </c>
      <c r="J114" s="39">
        <f>[5]机器设备盘点表!K112</f>
        <v>39813</v>
      </c>
      <c r="K114" s="40">
        <f>[5]机器设备盘点表!L112</f>
        <v>34329.846491198</v>
      </c>
      <c r="L114" s="41">
        <f>'[5]固定资产-机器设备（境内采购）评估计算表'!P112</f>
        <v>3000</v>
      </c>
      <c r="M114" s="42"/>
      <c r="N114" s="43">
        <f t="shared" si="2"/>
        <v>3000</v>
      </c>
      <c r="O114" s="44">
        <f t="shared" si="3"/>
        <v>-0.912612484277517</v>
      </c>
      <c r="P114" s="19" t="str">
        <f>'[5]固定资产-机器设备（境内采购）评估计算表'!AF112</f>
        <v>损坏无法修复</v>
      </c>
    </row>
    <row r="115" s="2" customFormat="1" ht="16.5" customHeight="1" spans="1:16">
      <c r="A115" s="18">
        <f>[5]机器设备盘点表!A113</f>
        <v>108</v>
      </c>
      <c r="B115" s="20"/>
      <c r="C115" s="21" t="str">
        <f>[5]机器设备盘点表!D113</f>
        <v>带锯床 </v>
      </c>
      <c r="D115" s="22" t="str">
        <f>[5]机器设备盘点表!E113</f>
        <v>GZK4240</v>
      </c>
      <c r="E115" s="23" t="str">
        <f>[5]机器设备盘点表!F113</f>
        <v>连云港机床厂</v>
      </c>
      <c r="F115" s="24" t="str">
        <f>[5]机器设备盘点表!G113</f>
        <v>台</v>
      </c>
      <c r="G115" s="20">
        <f>[5]机器设备盘点表!H113</f>
        <v>1</v>
      </c>
      <c r="H115" s="25">
        <f>[5]机器设备盘点表!I113</f>
        <v>39264</v>
      </c>
      <c r="I115" s="38">
        <f>[5]机器设备盘点表!J113</f>
        <v>43132</v>
      </c>
      <c r="J115" s="39">
        <f>[5]机器设备盘点表!K113</f>
        <v>40000</v>
      </c>
      <c r="K115" s="40">
        <f>[5]机器设备盘点表!L113</f>
        <v>34491.0923479246</v>
      </c>
      <c r="L115" s="41">
        <f>'[5]固定资产-机器设备（境内采购）评估计算表'!P113</f>
        <v>3000</v>
      </c>
      <c r="M115" s="42"/>
      <c r="N115" s="43">
        <f t="shared" si="2"/>
        <v>3000</v>
      </c>
      <c r="O115" s="44">
        <f t="shared" si="3"/>
        <v>-0.91302102091352</v>
      </c>
      <c r="P115" s="19" t="str">
        <f>'[5]固定资产-机器设备（境内采购）评估计算表'!AF113</f>
        <v>损坏无法修复</v>
      </c>
    </row>
    <row r="116" s="2" customFormat="1" ht="16.5" customHeight="1" spans="1:16">
      <c r="A116" s="18">
        <f>[5]机器设备盘点表!A114</f>
        <v>109</v>
      </c>
      <c r="B116" s="20"/>
      <c r="C116" s="21" t="str">
        <f>[5]机器设备盘点表!D114</f>
        <v>燃气工程改造设备</v>
      </c>
      <c r="D116" s="22"/>
      <c r="E116" s="23" t="str">
        <f>[5]机器设备盘点表!F114</f>
        <v>新奥燃气</v>
      </c>
      <c r="F116" s="24" t="str">
        <f>[5]机器设备盘点表!G114</f>
        <v>台</v>
      </c>
      <c r="G116" s="20">
        <f>[5]机器设备盘点表!H114</f>
        <v>1</v>
      </c>
      <c r="H116" s="25">
        <f>[5]机器设备盘点表!I114</f>
        <v>39264</v>
      </c>
      <c r="I116" s="38">
        <f>[5]机器设备盘点表!J114</f>
        <v>43132</v>
      </c>
      <c r="J116" s="39">
        <f>[5]机器设备盘点表!K114</f>
        <v>422238</v>
      </c>
      <c r="K116" s="40">
        <f>[5]机器设备盘点表!L114</f>
        <v>364086.246270074</v>
      </c>
      <c r="L116" s="41">
        <f>'[5]固定资产-机器设备（境内采购）评估计算表'!P114</f>
        <v>6000</v>
      </c>
      <c r="M116" s="42"/>
      <c r="N116" s="43">
        <f t="shared" si="2"/>
        <v>6000</v>
      </c>
      <c r="O116" s="44">
        <f t="shared" si="3"/>
        <v>-0.983520388200687</v>
      </c>
      <c r="P116" s="19" t="str">
        <f>'[5]固定资产-机器设备（境内采购）评估计算表'!AF114</f>
        <v>拆除即毁损</v>
      </c>
    </row>
    <row r="117" s="2" customFormat="1" ht="16.5" customHeight="1" spans="1:16">
      <c r="A117" s="18">
        <f>[5]机器设备盘点表!A115</f>
        <v>110</v>
      </c>
      <c r="B117" s="20"/>
      <c r="C117" s="21" t="str">
        <f>[5]机器设备盘点表!D115</f>
        <v>监视系统 </v>
      </c>
      <c r="D117" s="22"/>
      <c r="E117" s="23">
        <f>[5]机器设备盘点表!F115</f>
        <v>0</v>
      </c>
      <c r="F117" s="24" t="str">
        <f>[5]机器设备盘点表!G115</f>
        <v>台</v>
      </c>
      <c r="G117" s="20">
        <f>[5]机器设备盘点表!H115</f>
        <v>1</v>
      </c>
      <c r="H117" s="25">
        <f>[5]机器设备盘点表!I115</f>
        <v>39264</v>
      </c>
      <c r="I117" s="38">
        <f>[5]机器设备盘点表!J115</f>
        <v>43132</v>
      </c>
      <c r="J117" s="39">
        <f>[5]机器设备盘点表!K115</f>
        <v>35946</v>
      </c>
      <c r="K117" s="40">
        <f>[5]机器设备盘点表!L115</f>
        <v>30995.4201384624</v>
      </c>
      <c r="L117" s="41">
        <f>'[5]固定资产-机器设备（境内采购）评估计算表'!P115</f>
        <v>0</v>
      </c>
      <c r="M117" s="42"/>
      <c r="N117" s="43">
        <f t="shared" si="2"/>
        <v>0</v>
      </c>
      <c r="O117" s="44">
        <f t="shared" si="3"/>
        <v>-1</v>
      </c>
      <c r="P117" s="19" t="str">
        <f>'[5]固定资产-机器设备（境内采购）评估计算表'!AF115</f>
        <v>损坏无法修复</v>
      </c>
    </row>
    <row r="118" s="2" customFormat="1" ht="16.5" customHeight="1" spans="1:16">
      <c r="A118" s="18">
        <f>[5]机器设备盘点表!A116</f>
        <v>111</v>
      </c>
      <c r="B118" s="20"/>
      <c r="C118" s="21" t="str">
        <f>[5]机器设备盘点表!D116</f>
        <v>液压式万能材料试验机 </v>
      </c>
      <c r="D118" s="22" t="str">
        <f>[5]机器设备盘点表!E116</f>
        <v>WE-600A</v>
      </c>
      <c r="E118" s="23" t="str">
        <f>[5]机器设备盘点表!F116</f>
        <v>济南试金集团</v>
      </c>
      <c r="F118" s="24" t="str">
        <f>[5]机器设备盘点表!G116</f>
        <v>台</v>
      </c>
      <c r="G118" s="20">
        <f>[5]机器设备盘点表!H116</f>
        <v>1</v>
      </c>
      <c r="H118" s="25">
        <f>[5]机器设备盘点表!I116</f>
        <v>39264</v>
      </c>
      <c r="I118" s="38">
        <f>[5]机器设备盘点表!J116</f>
        <v>43132</v>
      </c>
      <c r="J118" s="39">
        <f>[5]机器设备盘点表!K116</f>
        <v>10000</v>
      </c>
      <c r="K118" s="40">
        <f>[5]机器设备盘点表!L116</f>
        <v>8622.77308698114</v>
      </c>
      <c r="L118" s="41">
        <f>'[5]固定资产-机器设备（境内采购）评估计算表'!P116</f>
        <v>50200</v>
      </c>
      <c r="M118" s="42">
        <f>'[5]固定资产-机器设备（境内采购）评估计算表'!V116/100</f>
        <v>0.15</v>
      </c>
      <c r="N118" s="43">
        <f t="shared" si="2"/>
        <v>7530</v>
      </c>
      <c r="O118" s="44">
        <f t="shared" si="3"/>
        <v>-0.126731049971735</v>
      </c>
      <c r="P118" s="19"/>
    </row>
    <row r="119" s="2" customFormat="1" ht="16.5" customHeight="1" spans="1:16">
      <c r="A119" s="18">
        <f>[5]机器设备盘点表!A117</f>
        <v>112</v>
      </c>
      <c r="B119" s="20"/>
      <c r="C119" s="21" t="str">
        <f>[5]机器设备盘点表!D117</f>
        <v>半自动冲击试验机 </v>
      </c>
      <c r="D119" s="22" t="str">
        <f>[5]机器设备盘点表!E117</f>
        <v>JB-300B</v>
      </c>
      <c r="E119" s="23" t="str">
        <f>[5]机器设备盘点表!F117</f>
        <v>济南科汇实验设备有限公司</v>
      </c>
      <c r="F119" s="24" t="str">
        <f>[5]机器设备盘点表!G117</f>
        <v>台</v>
      </c>
      <c r="G119" s="20">
        <f>[5]机器设备盘点表!H117</f>
        <v>1</v>
      </c>
      <c r="H119" s="25">
        <f>[5]机器设备盘点表!I117</f>
        <v>39264</v>
      </c>
      <c r="I119" s="38">
        <f>[5]机器设备盘点表!J117</f>
        <v>43132</v>
      </c>
      <c r="J119" s="39">
        <f>[5]机器设备盘点表!K117</f>
        <v>2308</v>
      </c>
      <c r="K119" s="40">
        <f>[5]机器设备盘点表!L117</f>
        <v>1990.13602847525</v>
      </c>
      <c r="L119" s="41">
        <f>'[5]固定资产-机器设备（境内采购）评估计算表'!P117</f>
        <v>200</v>
      </c>
      <c r="M119" s="42"/>
      <c r="N119" s="43">
        <f t="shared" si="2"/>
        <v>200</v>
      </c>
      <c r="O119" s="44">
        <f t="shared" si="3"/>
        <v>-0.899504356919145</v>
      </c>
      <c r="P119" s="19" t="str">
        <f>'[5]固定资产-机器设备（境内采购）评估计算表'!AF117</f>
        <v>损坏无法修复</v>
      </c>
    </row>
    <row r="120" s="2" customFormat="1" ht="16.5" customHeight="1" spans="1:16">
      <c r="A120" s="18">
        <f>[5]机器设备盘点表!A118</f>
        <v>113</v>
      </c>
      <c r="B120" s="20"/>
      <c r="C120" s="21" t="str">
        <f>[5]机器设备盘点表!D118</f>
        <v>台式布氏硬度计 </v>
      </c>
      <c r="D120" s="22" t="str">
        <f>[5]机器设备盘点表!E118</f>
        <v>HB-3000B</v>
      </c>
      <c r="E120" s="23" t="str">
        <f>[5]机器设备盘点表!F118</f>
        <v>济南科汇实验设备有限公司</v>
      </c>
      <c r="F120" s="24" t="str">
        <f>[5]机器设备盘点表!G118</f>
        <v>台</v>
      </c>
      <c r="G120" s="20">
        <f>[5]机器设备盘点表!H118</f>
        <v>1</v>
      </c>
      <c r="H120" s="25">
        <f>[5]机器设备盘点表!I118</f>
        <v>39264</v>
      </c>
      <c r="I120" s="38">
        <f>[5]机器设备盘点表!J118</f>
        <v>43132</v>
      </c>
      <c r="J120" s="39">
        <f>[5]机器设备盘点表!K118</f>
        <v>1385</v>
      </c>
      <c r="K120" s="40">
        <f>[5]机器设备盘点表!L118</f>
        <v>1194.25407254689</v>
      </c>
      <c r="L120" s="41">
        <f>'[5]固定资产-机器设备（境内采购）评估计算表'!P118</f>
        <v>6200</v>
      </c>
      <c r="M120" s="42">
        <f>'[5]固定资产-机器设备（境内采购）评估计算表'!V118/100</f>
        <v>0.15</v>
      </c>
      <c r="N120" s="43">
        <f t="shared" si="2"/>
        <v>930</v>
      </c>
      <c r="O120" s="44">
        <f t="shared" si="3"/>
        <v>-0.221271234171583</v>
      </c>
      <c r="P120" s="19"/>
    </row>
    <row r="121" s="2" customFormat="1" ht="16.5" customHeight="1" spans="1:16">
      <c r="A121" s="18">
        <f>[5]机器设备盘点表!A119</f>
        <v>114</v>
      </c>
      <c r="B121" s="20"/>
      <c r="C121" s="21" t="str">
        <f>[5]机器设备盘点表!D119</f>
        <v>便携布氏硬度计 </v>
      </c>
      <c r="D121" s="22" t="str">
        <f>[5]机器设备盘点表!E119</f>
        <v>HBX-0.5</v>
      </c>
      <c r="E121" s="23" t="str">
        <f>[5]机器设备盘点表!F119</f>
        <v>济南科汇实验设备有限公司</v>
      </c>
      <c r="F121" s="24" t="str">
        <f>[5]机器设备盘点表!G119</f>
        <v>台</v>
      </c>
      <c r="G121" s="20">
        <f>[5]机器设备盘点表!H119</f>
        <v>1</v>
      </c>
      <c r="H121" s="25">
        <f>[5]机器设备盘点表!I119</f>
        <v>39264</v>
      </c>
      <c r="I121" s="38">
        <f>[5]机器设备盘点表!J119</f>
        <v>43132</v>
      </c>
      <c r="J121" s="39">
        <f>[5]机器设备盘点表!K119</f>
        <v>256</v>
      </c>
      <c r="K121" s="40">
        <f>[5]机器设备盘点表!L119</f>
        <v>220.742991026717</v>
      </c>
      <c r="L121" s="41">
        <f>'[5]固定资产-机器设备（境内采购）评估计算表'!P119</f>
        <v>0</v>
      </c>
      <c r="M121" s="42"/>
      <c r="N121" s="43">
        <f t="shared" si="2"/>
        <v>0</v>
      </c>
      <c r="O121" s="44">
        <f t="shared" si="3"/>
        <v>-1</v>
      </c>
      <c r="P121" s="19" t="str">
        <f>'[5]固定资产-机器设备（境内采购）评估计算表'!AF119</f>
        <v>无实物</v>
      </c>
    </row>
    <row r="122" s="2" customFormat="1" ht="16.5" customHeight="1" spans="1:16">
      <c r="A122" s="18">
        <f>[5]机器设备盘点表!A120</f>
        <v>115</v>
      </c>
      <c r="B122" s="20"/>
      <c r="C122" s="21" t="str">
        <f>[5]机器设备盘点表!D120</f>
        <v>金属拉伸试样标距仪 </v>
      </c>
      <c r="D122" s="22" t="str">
        <f>[5]机器设备盘点表!E120</f>
        <v>DX-300</v>
      </c>
      <c r="E122" s="23" t="str">
        <f>[5]机器设备盘点表!F120</f>
        <v>济南科汇实验设备有限公司</v>
      </c>
      <c r="F122" s="24" t="str">
        <f>[5]机器设备盘点表!G120</f>
        <v>台</v>
      </c>
      <c r="G122" s="20">
        <f>[5]机器设备盘点表!H120</f>
        <v>1</v>
      </c>
      <c r="H122" s="25">
        <f>[5]机器设备盘点表!I120</f>
        <v>39264</v>
      </c>
      <c r="I122" s="38">
        <f>[5]机器设备盘点表!J120</f>
        <v>43132</v>
      </c>
      <c r="J122" s="39">
        <f>[5]机器设备盘点表!K120</f>
        <v>462</v>
      </c>
      <c r="K122" s="40">
        <f>[5]机器设备盘点表!L120</f>
        <v>398.372116618529</v>
      </c>
      <c r="L122" s="41">
        <f>'[5]固定资产-机器设备（境内采购）评估计算表'!P120</f>
        <v>2500</v>
      </c>
      <c r="M122" s="42">
        <f>'[5]固定资产-机器设备（境内采购）评估计算表'!V120/100</f>
        <v>0.15</v>
      </c>
      <c r="N122" s="43">
        <f t="shared" si="2"/>
        <v>375</v>
      </c>
      <c r="O122" s="44">
        <f t="shared" si="3"/>
        <v>-0.0586690575056224</v>
      </c>
      <c r="P122" s="19"/>
    </row>
    <row r="123" s="2" customFormat="1" ht="16.5" customHeight="1" spans="1:16">
      <c r="A123" s="18">
        <f>[5]机器设备盘点表!A121</f>
        <v>116</v>
      </c>
      <c r="B123" s="20"/>
      <c r="C123" s="21" t="str">
        <f>[5]机器设备盘点表!D121</f>
        <v>便携式红外测温仪 </v>
      </c>
      <c r="D123" s="22">
        <f>[5]机器设备盘点表!E121</f>
        <v>663</v>
      </c>
      <c r="E123" s="23" t="str">
        <f>[5]机器设备盘点表!F121</f>
        <v>厦门纵意仪器仪表有限公司</v>
      </c>
      <c r="F123" s="24" t="str">
        <f>[5]机器设备盘点表!G121</f>
        <v>台</v>
      </c>
      <c r="G123" s="20">
        <f>[5]机器设备盘点表!H121</f>
        <v>1</v>
      </c>
      <c r="H123" s="25">
        <f>[5]机器设备盘点表!I121</f>
        <v>39264</v>
      </c>
      <c r="I123" s="38">
        <f>[5]机器设备盘点表!J121</f>
        <v>43132</v>
      </c>
      <c r="J123" s="39">
        <f>[5]机器设备盘点表!K121</f>
        <v>667</v>
      </c>
      <c r="K123" s="40">
        <f>[5]机器设备盘点表!L121</f>
        <v>575.138964901642</v>
      </c>
      <c r="L123" s="41">
        <f>'[5]固定资产-机器设备（境内采购）评估计算表'!P121</f>
        <v>0</v>
      </c>
      <c r="M123" s="42"/>
      <c r="N123" s="43">
        <f t="shared" si="2"/>
        <v>0</v>
      </c>
      <c r="O123" s="44">
        <f t="shared" si="3"/>
        <v>-1</v>
      </c>
      <c r="P123" s="19" t="str">
        <f>'[5]固定资产-机器设备（境内采购）评估计算表'!AF121</f>
        <v>无实物</v>
      </c>
    </row>
    <row r="124" s="2" customFormat="1" ht="16.5" customHeight="1" spans="1:16">
      <c r="A124" s="18">
        <f>[5]机器设备盘点表!A122</f>
        <v>117</v>
      </c>
      <c r="B124" s="20"/>
      <c r="C124" s="21" t="str">
        <f>[5]机器设备盘点表!D122</f>
        <v>光谱分析仪 </v>
      </c>
      <c r="D124" s="22" t="str">
        <f>[5]机器设备盘点表!E122</f>
        <v>LABLAVFC01A</v>
      </c>
      <c r="E124" s="23" t="str">
        <f>[5]机器设备盘点表!F122</f>
        <v>济南科汇实验设备有限公司</v>
      </c>
      <c r="F124" s="24" t="str">
        <f>[5]机器设备盘点表!G122</f>
        <v>台</v>
      </c>
      <c r="G124" s="20">
        <f>[5]机器设备盘点表!H122</f>
        <v>1</v>
      </c>
      <c r="H124" s="25">
        <f>[5]机器设备盘点表!I122</f>
        <v>39264</v>
      </c>
      <c r="I124" s="38">
        <f>[5]机器设备盘点表!J122</f>
        <v>43132</v>
      </c>
      <c r="J124" s="39">
        <f>[5]机器设备盘点表!K122</f>
        <v>65122</v>
      </c>
      <c r="K124" s="40">
        <f>[5]机器设备盘点表!L122</f>
        <v>56153.2228970386</v>
      </c>
      <c r="L124" s="41">
        <f>'[5]固定资产-机器设备（境内采购）评估计算表'!P122</f>
        <v>177000</v>
      </c>
      <c r="M124" s="42">
        <f>'[5]固定资产-机器设备（境内采购）评估计算表'!V122/100</f>
        <v>0.15</v>
      </c>
      <c r="N124" s="43">
        <f t="shared" si="2"/>
        <v>26550</v>
      </c>
      <c r="O124" s="44">
        <f t="shared" si="3"/>
        <v>-0.527186533020882</v>
      </c>
      <c r="P124" s="19"/>
    </row>
    <row r="125" s="2" customFormat="1" ht="16.5" customHeight="1" spans="1:16">
      <c r="A125" s="18">
        <f>[5]机器设备盘点表!A123</f>
        <v>118</v>
      </c>
      <c r="B125" s="20"/>
      <c r="C125" s="21" t="str">
        <f>[5]机器设备盘点表!D123</f>
        <v>带锯床 </v>
      </c>
      <c r="D125" s="22" t="str">
        <f>[5]机器设备盘点表!E123</f>
        <v>GZK4240</v>
      </c>
      <c r="E125" s="23" t="str">
        <f>[5]机器设备盘点表!F123</f>
        <v>连云港机床厂</v>
      </c>
      <c r="F125" s="24" t="str">
        <f>[5]机器设备盘点表!G123</f>
        <v>台</v>
      </c>
      <c r="G125" s="20">
        <f>[5]机器设备盘点表!H123</f>
        <v>1</v>
      </c>
      <c r="H125" s="25">
        <f>[5]机器设备盘点表!I123</f>
        <v>39264</v>
      </c>
      <c r="I125" s="38">
        <f>[5]机器设备盘点表!J123</f>
        <v>43132</v>
      </c>
      <c r="J125" s="39">
        <f>[5]机器设备盘点表!K123</f>
        <v>22892</v>
      </c>
      <c r="K125" s="40">
        <f>[5]机器设备盘点表!L123</f>
        <v>19739.2521507172</v>
      </c>
      <c r="L125" s="41">
        <f>'[5]固定资产-机器设备（境内采购）评估计算表'!P123</f>
        <v>3000</v>
      </c>
      <c r="M125" s="42"/>
      <c r="N125" s="43">
        <f t="shared" si="2"/>
        <v>3000</v>
      </c>
      <c r="O125" s="44">
        <f t="shared" si="3"/>
        <v>-0.848018558297255</v>
      </c>
      <c r="P125" s="19" t="str">
        <f>'[5]固定资产-机器设备（境内采购）评估计算表'!AF123</f>
        <v>损坏无法修复</v>
      </c>
    </row>
    <row r="126" s="2" customFormat="1" ht="16.5" customHeight="1" spans="1:16">
      <c r="A126" s="18">
        <f>[5]机器设备盘点表!A124</f>
        <v>119</v>
      </c>
      <c r="B126" s="20"/>
      <c r="C126" s="21" t="str">
        <f>[5]机器设备盘点表!D124</f>
        <v>带锯床 </v>
      </c>
      <c r="D126" s="22" t="str">
        <f>[5]机器设备盘点表!E124</f>
        <v>HA250</v>
      </c>
      <c r="E126" s="23" t="str">
        <f>[5]机器设备盘点表!F124</f>
        <v>连云港机床厂</v>
      </c>
      <c r="F126" s="24" t="str">
        <f>[5]机器设备盘点表!G124</f>
        <v>台</v>
      </c>
      <c r="G126" s="20">
        <f>[5]机器设备盘点表!H124</f>
        <v>1</v>
      </c>
      <c r="H126" s="25">
        <f>[5]机器设备盘点表!I124</f>
        <v>39264</v>
      </c>
      <c r="I126" s="38">
        <f>[5]机器设备盘点表!J124</f>
        <v>43132</v>
      </c>
      <c r="J126" s="39">
        <f>[5]机器设备盘点表!K124</f>
        <v>35885</v>
      </c>
      <c r="K126" s="40">
        <f>[5]机器设备盘点表!L124</f>
        <v>30942.8212226318</v>
      </c>
      <c r="L126" s="41">
        <f>'[5]固定资产-机器设备（境内采购）评估计算表'!P124</f>
        <v>3000</v>
      </c>
      <c r="M126" s="42"/>
      <c r="N126" s="43">
        <f t="shared" si="2"/>
        <v>3000</v>
      </c>
      <c r="O126" s="44">
        <f t="shared" si="3"/>
        <v>-0.903046978864171</v>
      </c>
      <c r="P126" s="19" t="str">
        <f>'[5]固定资产-机器设备（境内采购）评估计算表'!AF124</f>
        <v>损坏无法修复</v>
      </c>
    </row>
    <row r="127" s="2" customFormat="1" ht="16.5" customHeight="1" spans="1:16">
      <c r="A127" s="18">
        <f>[5]机器设备盘点表!A125</f>
        <v>120</v>
      </c>
      <c r="B127" s="20"/>
      <c r="C127" s="21" t="str">
        <f>[5]机器设备盘点表!D125</f>
        <v>带锯床 </v>
      </c>
      <c r="D127" s="22" t="str">
        <f>[5]机器设备盘点表!E125</f>
        <v>HA250</v>
      </c>
      <c r="E127" s="23" t="str">
        <f>[5]机器设备盘点表!F125</f>
        <v>连云港机床厂</v>
      </c>
      <c r="F127" s="24" t="str">
        <f>[5]机器设备盘点表!G125</f>
        <v>台</v>
      </c>
      <c r="G127" s="20">
        <f>[5]机器设备盘点表!H125</f>
        <v>1</v>
      </c>
      <c r="H127" s="25">
        <f>[5]机器设备盘点表!I125</f>
        <v>39264</v>
      </c>
      <c r="I127" s="38">
        <f>[5]机器设备盘点表!J125</f>
        <v>43132</v>
      </c>
      <c r="J127" s="39">
        <f>[5]机器设备盘点表!K125</f>
        <v>35885</v>
      </c>
      <c r="K127" s="40">
        <f>[5]机器设备盘点表!L125</f>
        <v>30942.8212226318</v>
      </c>
      <c r="L127" s="41">
        <f>'[5]固定资产-机器设备（境内采购）评估计算表'!P125</f>
        <v>3000</v>
      </c>
      <c r="M127" s="42"/>
      <c r="N127" s="43">
        <f t="shared" si="2"/>
        <v>3000</v>
      </c>
      <c r="O127" s="44">
        <f t="shared" si="3"/>
        <v>-0.903046978864171</v>
      </c>
      <c r="P127" s="19" t="str">
        <f>'[5]固定资产-机器设备（境内采购）评估计算表'!AF125</f>
        <v>损坏无法修复</v>
      </c>
    </row>
    <row r="128" s="2" customFormat="1" ht="16.5" customHeight="1" spans="1:16">
      <c r="A128" s="18">
        <f>[5]机器设备盘点表!A126</f>
        <v>121</v>
      </c>
      <c r="B128" s="20"/>
      <c r="C128" s="21" t="str">
        <f>[5]机器设备盘点表!D126</f>
        <v>牛头刨床(650mm)</v>
      </c>
      <c r="D128" s="22" t="str">
        <f>[5]机器设备盘点表!E126</f>
        <v>NB665</v>
      </c>
      <c r="E128" s="23" t="str">
        <f>[5]机器设备盘点表!F126</f>
        <v>德州机床厂</v>
      </c>
      <c r="F128" s="24" t="str">
        <f>[5]机器设备盘点表!G126</f>
        <v>台</v>
      </c>
      <c r="G128" s="20">
        <f>[5]机器设备盘点表!H126</f>
        <v>1</v>
      </c>
      <c r="H128" s="25">
        <f>[5]机器设备盘点表!I126</f>
        <v>39264</v>
      </c>
      <c r="I128" s="38">
        <f>[5]机器设备盘点表!J126</f>
        <v>43132</v>
      </c>
      <c r="J128" s="39">
        <f>[5]机器设备盘点表!K126</f>
        <v>7436</v>
      </c>
      <c r="K128" s="40">
        <f>[5]机器设备盘点表!L126</f>
        <v>6411.89406747918</v>
      </c>
      <c r="L128" s="41">
        <f>'[5]固定资产-机器设备（境内采购）评估计算表'!P126</f>
        <v>3000</v>
      </c>
      <c r="M128" s="42"/>
      <c r="N128" s="43">
        <f t="shared" si="2"/>
        <v>3000</v>
      </c>
      <c r="O128" s="44">
        <f t="shared" si="3"/>
        <v>-0.532119531541256</v>
      </c>
      <c r="P128" s="19" t="str">
        <f>'[5]固定资产-机器设备（境内采购）评估计算表'!AF126</f>
        <v>损坏无法修复</v>
      </c>
    </row>
    <row r="129" s="2" customFormat="1" ht="16.5" customHeight="1" spans="1:16">
      <c r="A129" s="18">
        <f>[5]机器设备盘点表!A127</f>
        <v>122</v>
      </c>
      <c r="B129" s="20"/>
      <c r="C129" s="21" t="str">
        <f>[5]机器设备盘点表!D127</f>
        <v>万能升降台铣床</v>
      </c>
      <c r="D129" s="22" t="str">
        <f>[5]机器设备盘点表!E127</f>
        <v>X62W</v>
      </c>
      <c r="E129" s="23" t="str">
        <f>[5]机器设备盘点表!F127</f>
        <v>德州机床厂</v>
      </c>
      <c r="F129" s="24" t="str">
        <f>[5]机器设备盘点表!G127</f>
        <v>台</v>
      </c>
      <c r="G129" s="20">
        <f>[5]机器设备盘点表!H127</f>
        <v>1</v>
      </c>
      <c r="H129" s="25">
        <f>[5]机器设备盘点表!I127</f>
        <v>39264</v>
      </c>
      <c r="I129" s="38">
        <f>[5]机器设备盘点表!J127</f>
        <v>43132</v>
      </c>
      <c r="J129" s="39">
        <f>[5]机器设备盘点表!K127</f>
        <v>7949</v>
      </c>
      <c r="K129" s="40">
        <f>[5]机器设备盘点表!L127</f>
        <v>6854.24232684131</v>
      </c>
      <c r="L129" s="41">
        <f>'[5]固定资产-机器设备（境内采购）评估计算表'!P127</f>
        <v>5000</v>
      </c>
      <c r="M129" s="42"/>
      <c r="N129" s="43">
        <f t="shared" si="2"/>
        <v>5000</v>
      </c>
      <c r="O129" s="44">
        <f t="shared" si="3"/>
        <v>-0.270524769686078</v>
      </c>
      <c r="P129" s="19" t="str">
        <f>'[5]固定资产-机器设备（境内采购）评估计算表'!AF127</f>
        <v>损坏无法修复</v>
      </c>
    </row>
    <row r="130" s="2" customFormat="1" ht="16.5" customHeight="1" spans="1:16">
      <c r="A130" s="18">
        <f>[5]机器设备盘点表!A128</f>
        <v>123</v>
      </c>
      <c r="B130" s="20"/>
      <c r="C130" s="21" t="str">
        <f>[5]机器设备盘点表!D128</f>
        <v>汽车吊</v>
      </c>
      <c r="D130" s="22" t="str">
        <f>[5]机器设备盘点表!E128</f>
        <v>16T</v>
      </c>
      <c r="E130" s="23" t="str">
        <f>[5]机器设备盘点表!F128</f>
        <v>徐工集团</v>
      </c>
      <c r="F130" s="24" t="str">
        <f>[5]机器设备盘点表!G128</f>
        <v>台</v>
      </c>
      <c r="G130" s="20">
        <f>[5]机器设备盘点表!H128</f>
        <v>1</v>
      </c>
      <c r="H130" s="25">
        <f>[5]机器设备盘点表!I128</f>
        <v>39264</v>
      </c>
      <c r="I130" s="38">
        <f>[5]机器设备盘点表!J128</f>
        <v>43132</v>
      </c>
      <c r="J130" s="39">
        <f>[5]机器设备盘点表!K128</f>
        <v>85897</v>
      </c>
      <c r="K130" s="40">
        <f>[5]机器设备盘点表!L128</f>
        <v>74067.0339852419</v>
      </c>
      <c r="L130" s="41">
        <f>'[5]固定资产-机器设备（境内采购）评估计算表'!P128</f>
        <v>40000</v>
      </c>
      <c r="M130" s="42"/>
      <c r="N130" s="43">
        <f t="shared" si="2"/>
        <v>40000</v>
      </c>
      <c r="O130" s="44">
        <f t="shared" si="3"/>
        <v>-0.459948672874222</v>
      </c>
      <c r="P130" s="19" t="str">
        <f>'[5]固定资产-机器设备（境内采购）评估计算表'!AF128</f>
        <v>损坏无法修复</v>
      </c>
    </row>
    <row r="131" s="2" customFormat="1" ht="16.5" customHeight="1" spans="1:16">
      <c r="A131" s="18">
        <f>[5]机器设备盘点表!A129</f>
        <v>124</v>
      </c>
      <c r="B131" s="20"/>
      <c r="C131" s="21" t="str">
        <f>[5]机器设备盘点表!D129</f>
        <v>装载机</v>
      </c>
      <c r="D131" s="22"/>
      <c r="E131" s="23" t="str">
        <f>[5]机器设备盘点表!F129</f>
        <v>青州机械厂</v>
      </c>
      <c r="F131" s="24" t="str">
        <f>[5]机器设备盘点表!G129</f>
        <v>台</v>
      </c>
      <c r="G131" s="20">
        <f>[5]机器设备盘点表!H129</f>
        <v>1</v>
      </c>
      <c r="H131" s="25">
        <f>[5]机器设备盘点表!I129</f>
        <v>39264</v>
      </c>
      <c r="I131" s="38">
        <f>[5]机器设备盘点表!J129</f>
        <v>43132</v>
      </c>
      <c r="J131" s="39">
        <f>[5]机器设备盘点表!K129</f>
        <v>30769</v>
      </c>
      <c r="K131" s="40">
        <f>[5]机器设备盘点表!L129</f>
        <v>26531.4105113323</v>
      </c>
      <c r="L131" s="41">
        <f>'[5]固定资产-机器设备（境内采购）评估计算表'!P129</f>
        <v>10000</v>
      </c>
      <c r="M131" s="42"/>
      <c r="N131" s="43">
        <f t="shared" si="2"/>
        <v>10000</v>
      </c>
      <c r="O131" s="44">
        <f t="shared" si="3"/>
        <v>-0.62308826378723</v>
      </c>
      <c r="P131" s="19" t="str">
        <f>'[5]固定资产-机器设备（境内采购）评估计算表'!AF129</f>
        <v>损坏无法修复</v>
      </c>
    </row>
    <row r="132" s="2" customFormat="1" ht="16.5" customHeight="1" spans="1:16">
      <c r="A132" s="18">
        <f>[5]机器设备盘点表!A130</f>
        <v>125</v>
      </c>
      <c r="B132" s="20"/>
      <c r="C132" s="21" t="str">
        <f>[5]机器设备盘点表!D130</f>
        <v>光谱磨样机</v>
      </c>
      <c r="D132" s="22" t="str">
        <f>[5]机器设备盘点表!E130</f>
        <v>GM-6</v>
      </c>
      <c r="E132" s="23" t="str">
        <f>[5]机器设备盘点表!F130</f>
        <v>济南科汇实验设备有限公司</v>
      </c>
      <c r="F132" s="24" t="str">
        <f>[5]机器设备盘点表!G130</f>
        <v>台</v>
      </c>
      <c r="G132" s="20">
        <f>[5]机器设备盘点表!H130</f>
        <v>1</v>
      </c>
      <c r="H132" s="25">
        <f>[5]机器设备盘点表!I130</f>
        <v>39264</v>
      </c>
      <c r="I132" s="38">
        <f>[5]机器设备盘点表!J130</f>
        <v>43132</v>
      </c>
      <c r="J132" s="39">
        <f>[5]机器设备盘点表!K130</f>
        <v>1282</v>
      </c>
      <c r="K132" s="40">
        <f>[5]机器设备盘点表!L130</f>
        <v>1105.43950975098</v>
      </c>
      <c r="L132" s="41">
        <f>'[5]固定资产-机器设备（境内采购）评估计算表'!P130</f>
        <v>6700</v>
      </c>
      <c r="M132" s="42">
        <f>'[5]固定资产-机器设备（境内采购）评估计算表'!V130/100</f>
        <v>0.15</v>
      </c>
      <c r="N132" s="43">
        <f t="shared" si="2"/>
        <v>1005</v>
      </c>
      <c r="O132" s="44">
        <f t="shared" si="3"/>
        <v>-0.0908593449619019</v>
      </c>
      <c r="P132" s="19"/>
    </row>
    <row r="133" s="2" customFormat="1" ht="16.5" customHeight="1" spans="1:16">
      <c r="A133" s="18">
        <f>[5]机器设备盘点表!A131</f>
        <v>126</v>
      </c>
      <c r="B133" s="20"/>
      <c r="C133" s="21" t="str">
        <f>[5]机器设备盘点表!D131</f>
        <v>车床</v>
      </c>
      <c r="D133" s="22" t="str">
        <f>[5]机器设备盘点表!E131</f>
        <v>CW6163B</v>
      </c>
      <c r="E133" s="23" t="str">
        <f>[5]机器设备盘点表!F131</f>
        <v>德州机床厂</v>
      </c>
      <c r="F133" s="24" t="str">
        <f>[5]机器设备盘点表!G131</f>
        <v>台</v>
      </c>
      <c r="G133" s="20">
        <f>[5]机器设备盘点表!H131</f>
        <v>1</v>
      </c>
      <c r="H133" s="25">
        <f>[5]机器设备盘点表!I131</f>
        <v>39264</v>
      </c>
      <c r="I133" s="38">
        <f>[5]机器设备盘点表!J131</f>
        <v>43132</v>
      </c>
      <c r="J133" s="39">
        <f>[5]机器设备盘点表!K131</f>
        <v>10769</v>
      </c>
      <c r="K133" s="40">
        <f>[5]机器设备盘点表!L131</f>
        <v>9285.86433736999</v>
      </c>
      <c r="L133" s="41">
        <f>'[5]固定资产-机器设备（境内采购）评估计算表'!P131</f>
        <v>10000</v>
      </c>
      <c r="M133" s="42"/>
      <c r="N133" s="43">
        <f t="shared" si="2"/>
        <v>10000</v>
      </c>
      <c r="O133" s="44">
        <f t="shared" si="3"/>
        <v>0.0769056747637422</v>
      </c>
      <c r="P133" s="19" t="str">
        <f>'[5]固定资产-机器设备（境内采购）评估计算表'!AF131</f>
        <v>损坏无法修复</v>
      </c>
    </row>
    <row r="134" s="2" customFormat="1" ht="16.5" customHeight="1" spans="1:16">
      <c r="A134" s="18">
        <f>[5]机器设备盘点表!A132</f>
        <v>127</v>
      </c>
      <c r="B134" s="20"/>
      <c r="C134" s="21" t="str">
        <f>[5]机器设备盘点表!D132</f>
        <v>车床（400mm）</v>
      </c>
      <c r="D134" s="22" t="str">
        <f>[5]机器设备盘点表!E132</f>
        <v>CDZ6140</v>
      </c>
      <c r="E134" s="23" t="str">
        <f>[5]机器设备盘点表!F132</f>
        <v>德州机床厂</v>
      </c>
      <c r="F134" s="24" t="str">
        <f>[5]机器设备盘点表!G132</f>
        <v>台</v>
      </c>
      <c r="G134" s="20">
        <f>[5]机器设备盘点表!H132</f>
        <v>1</v>
      </c>
      <c r="H134" s="25">
        <f>[5]机器设备盘点表!I132</f>
        <v>39264</v>
      </c>
      <c r="I134" s="38">
        <f>[5]机器设备盘点表!J132</f>
        <v>43132</v>
      </c>
      <c r="J134" s="39">
        <f>[5]机器设备盘点表!K132</f>
        <v>6538</v>
      </c>
      <c r="K134" s="40">
        <f>[5]机器设备盘点表!L132</f>
        <v>5637.56904426827</v>
      </c>
      <c r="L134" s="41">
        <f>'[5]固定资产-机器设备（境内采购）评估计算表'!P132</f>
        <v>10000</v>
      </c>
      <c r="M134" s="42"/>
      <c r="N134" s="43">
        <f t="shared" si="2"/>
        <v>10000</v>
      </c>
      <c r="O134" s="44">
        <f t="shared" si="3"/>
        <v>0.773814195706751</v>
      </c>
      <c r="P134" s="19" t="str">
        <f>'[5]固定资产-机器设备（境内采购）评估计算表'!AF132</f>
        <v>损坏无法修复</v>
      </c>
    </row>
    <row r="135" s="3" customFormat="1" ht="16.5" customHeight="1" spans="1:16">
      <c r="A135" s="45"/>
      <c r="B135" s="46"/>
      <c r="C135" s="46"/>
      <c r="D135" s="46"/>
      <c r="E135" s="23"/>
      <c r="F135" s="46"/>
      <c r="G135" s="47"/>
      <c r="H135" s="48"/>
      <c r="I135" s="48"/>
      <c r="J135" s="55"/>
      <c r="K135" s="56"/>
      <c r="L135" s="57"/>
      <c r="M135" s="58"/>
      <c r="N135" s="57" t="str">
        <f t="shared" si="2"/>
        <v/>
      </c>
      <c r="O135" s="59" t="str">
        <f t="shared" si="3"/>
        <v/>
      </c>
      <c r="P135" s="60"/>
    </row>
    <row r="136" s="3" customFormat="1" ht="16.5" customHeight="1" spans="1:16">
      <c r="A136" s="49" t="s">
        <v>17</v>
      </c>
      <c r="B136" s="50"/>
      <c r="C136" s="50"/>
      <c r="D136" s="51"/>
      <c r="E136" s="23"/>
      <c r="F136" s="52"/>
      <c r="G136" s="52"/>
      <c r="H136" s="53"/>
      <c r="I136" s="53"/>
      <c r="J136" s="55">
        <f t="shared" ref="J136:L136" si="4">SUM(J8:J135)</f>
        <v>4929759.4</v>
      </c>
      <c r="K136" s="61">
        <f t="shared" si="4"/>
        <v>4273884.77</v>
      </c>
      <c r="L136" s="57">
        <f t="shared" si="4"/>
        <v>3844570</v>
      </c>
      <c r="M136" s="57"/>
      <c r="N136" s="57">
        <f>SUM(N8:N135)</f>
        <v>1008935</v>
      </c>
      <c r="O136" s="59">
        <f>IF(ISERR((N136-K136)/K136),"",(N136-K136)/K136)</f>
        <v>-0.763930228750646</v>
      </c>
      <c r="P136" s="62"/>
    </row>
    <row r="137" s="3" customFormat="1" ht="16.5" customHeight="1" spans="1:16">
      <c r="A137" s="49" t="s">
        <v>18</v>
      </c>
      <c r="B137" s="50"/>
      <c r="C137" s="50"/>
      <c r="D137" s="51"/>
      <c r="E137" s="23"/>
      <c r="F137" s="52"/>
      <c r="G137" s="52"/>
      <c r="H137" s="53"/>
      <c r="I137" s="53"/>
      <c r="J137" s="55"/>
      <c r="K137" s="61"/>
      <c r="L137" s="63"/>
      <c r="M137" s="58"/>
      <c r="N137" s="63"/>
      <c r="O137" s="60"/>
      <c r="P137" s="62"/>
    </row>
    <row r="138" s="3" customFormat="1" ht="16.5" customHeight="1" spans="1:16">
      <c r="A138" s="49" t="s">
        <v>17</v>
      </c>
      <c r="B138" s="49"/>
      <c r="C138" s="49"/>
      <c r="D138" s="54"/>
      <c r="E138" s="52"/>
      <c r="F138" s="52"/>
      <c r="G138" s="52"/>
      <c r="H138" s="53"/>
      <c r="I138" s="53"/>
      <c r="J138" s="55">
        <f t="shared" ref="J138:L138" si="5">J136-J137</f>
        <v>4929759.4</v>
      </c>
      <c r="K138" s="61">
        <f t="shared" si="5"/>
        <v>4273884.77</v>
      </c>
      <c r="L138" s="57">
        <f t="shared" si="5"/>
        <v>3844570</v>
      </c>
      <c r="M138" s="57"/>
      <c r="N138" s="57">
        <f>N136-N137</f>
        <v>1008935</v>
      </c>
      <c r="O138" s="64">
        <f>IF(ISERR((N138-K138)/K138),"",(N138-K138)/K138)</f>
        <v>-0.763930228750646</v>
      </c>
      <c r="P138" s="62"/>
    </row>
    <row r="139" s="1" customFormat="1" customHeight="1" spans="1:12">
      <c r="A139" s="14" t="str">
        <f>[5]基本情况!C47</f>
        <v>被评估单位（或产权持有人）填表人：刘喆 </v>
      </c>
      <c r="G139" s="2"/>
      <c r="H139" s="13"/>
      <c r="I139" s="13"/>
      <c r="J139" s="26"/>
      <c r="K139" s="27"/>
      <c r="L139" s="14" t="str">
        <f>[5]基本情况!D47</f>
        <v>评估人员： 张学峰、王映森</v>
      </c>
    </row>
    <row r="140" s="1" customFormat="1" customHeight="1" spans="1:15">
      <c r="A140" s="14" t="str">
        <f>[5]基本情况!C2</f>
        <v>填表日期：2021年3月17日</v>
      </c>
      <c r="G140" s="2"/>
      <c r="H140" s="13"/>
      <c r="I140" s="13"/>
      <c r="J140" s="26"/>
      <c r="K140" s="27"/>
      <c r="L140" s="27"/>
      <c r="M140" s="65"/>
      <c r="N140" s="27"/>
      <c r="O140" s="27"/>
    </row>
  </sheetData>
  <autoFilter ref="A7:P140">
    <extLst/>
  </autoFilter>
  <mergeCells count="18">
    <mergeCell ref="A1:P1"/>
    <mergeCell ref="A2:P2"/>
    <mergeCell ref="J6:K6"/>
    <mergeCell ref="L6:N6"/>
    <mergeCell ref="A136:C136"/>
    <mergeCell ref="A137:C137"/>
    <mergeCell ref="A138:C13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</mergeCells>
  <hyperlinks>
    <hyperlink ref="P3" location="基本情况!A1" display="表4-6-4"/>
  </hyperlinks>
  <printOptions horizontalCentered="1"/>
  <pageMargins left="0.47" right="0.47" top="0.79" bottom="0.47" header="1.61" footer="0.51"/>
  <pageSetup paperSize="9" scale="92" orientation="landscape"/>
  <headerFooter alignWithMargins="0">
    <oddHeader>&amp;R&amp;10    共&amp;N页第&amp;P页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资产评估汇总表</vt:lpstr>
      <vt:lpstr>3.9.2原材料</vt:lpstr>
      <vt:lpstr>3.9.5产成品</vt:lpstr>
      <vt:lpstr>4.6.4机器设备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张学峰</dc:creator>
  <cp:lastModifiedBy>喆</cp:lastModifiedBy>
  <dcterms:created xsi:type="dcterms:W3CDTF">2021-08-26T08:01:00Z</dcterms:created>
  <dcterms:modified xsi:type="dcterms:W3CDTF">2021-09-10T02:43:15Z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1971B68056ED4881A3517270BBED5030</vt:lpwstr>
  </property>
  <property fmtid="{D5CDD505-2E9C-101B-9397-08002B2CF9AE}" pid="3" name="KSOProductBuildVer">
    <vt:lpwstr>2052-11.1.0.10314</vt:lpwstr>
  </property>
</Properties>
</file>