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红木家具" sheetId="3" r:id="rId1"/>
  </sheets>
  <definedNames>
    <definedName name="_xlnm._FilterDatabase" localSheetId="0" hidden="1">红木家具!$A$2:$T$104</definedName>
    <definedName name="_xlnm.Print_Titles" localSheetId="0">红木家具!$1:$2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<sst xmlns="http://schemas.openxmlformats.org/spreadsheetml/2006/main" count="533" uniqueCount="279">
  <si>
    <t>红木家具评估明细表</t>
  </si>
  <si>
    <t>原表页数</t>
  </si>
  <si>
    <t>序号</t>
  </si>
  <si>
    <t>大类名称</t>
  </si>
  <si>
    <t>编号</t>
  </si>
  <si>
    <t>具体商品名称</t>
  </si>
  <si>
    <t>标定材质</t>
  </si>
  <si>
    <t>长（直径）</t>
  </si>
  <si>
    <t>宽（厚）</t>
  </si>
  <si>
    <t>高</t>
  </si>
  <si>
    <t>数量</t>
  </si>
  <si>
    <t>单位</t>
  </si>
  <si>
    <t>市场单价（成套的，按套报价就行）</t>
  </si>
  <si>
    <t>二手单价</t>
  </si>
  <si>
    <t>二手合价</t>
  </si>
  <si>
    <t>评估单价（元）</t>
  </si>
  <si>
    <t>评估值（元）</t>
  </si>
  <si>
    <t>特征（雕刻花纹）</t>
  </si>
  <si>
    <t>折扣率</t>
  </si>
  <si>
    <r>
      <rPr>
        <sz val="11"/>
        <color theme="1"/>
        <rFont val="等线"/>
        <charset val="134"/>
      </rPr>
      <t>锦绣沙发</t>
    </r>
    <r>
      <rPr>
        <sz val="11"/>
        <color theme="1"/>
        <rFont val="Arial Narrow"/>
        <charset val="134"/>
      </rPr>
      <t>10</t>
    </r>
    <r>
      <rPr>
        <sz val="11"/>
        <color theme="1"/>
        <rFont val="等线"/>
        <charset val="134"/>
      </rPr>
      <t>件套</t>
    </r>
  </si>
  <si>
    <t>1-1</t>
  </si>
  <si>
    <r>
      <rPr>
        <sz val="11"/>
        <color theme="1"/>
        <rFont val="等线"/>
        <charset val="134"/>
      </rPr>
      <t>边几</t>
    </r>
  </si>
  <si>
    <r>
      <rPr>
        <sz val="11"/>
        <color theme="1"/>
        <rFont val="等线"/>
        <charset val="134"/>
      </rPr>
      <t>红檀</t>
    </r>
  </si>
  <si>
    <r>
      <rPr>
        <sz val="11"/>
        <color theme="1"/>
        <rFont val="等线"/>
        <charset val="134"/>
      </rPr>
      <t>件</t>
    </r>
  </si>
  <si>
    <r>
      <rPr>
        <sz val="11"/>
        <color theme="1"/>
        <rFont val="等线"/>
        <charset val="134"/>
      </rPr>
      <t>雕麒麟</t>
    </r>
  </si>
  <si>
    <t>雕麒麟</t>
  </si>
  <si>
    <t>1-2</t>
  </si>
  <si>
    <r>
      <rPr>
        <sz val="11"/>
        <color theme="1"/>
        <rFont val="等线"/>
        <charset val="134"/>
      </rPr>
      <t>单人沙发</t>
    </r>
  </si>
  <si>
    <t>1-3</t>
  </si>
  <si>
    <r>
      <rPr>
        <sz val="11"/>
        <color theme="1"/>
        <rFont val="等线"/>
        <charset val="134"/>
      </rPr>
      <t>三人沙发</t>
    </r>
  </si>
  <si>
    <t>1-4</t>
  </si>
  <si>
    <r>
      <rPr>
        <sz val="11"/>
        <color theme="1"/>
        <rFont val="等线"/>
        <charset val="134"/>
      </rPr>
      <t>大茶几</t>
    </r>
  </si>
  <si>
    <t>1-5</t>
  </si>
  <si>
    <r>
      <rPr>
        <sz val="11"/>
        <color theme="1"/>
        <rFont val="等线"/>
        <charset val="134"/>
      </rPr>
      <t>花几</t>
    </r>
  </si>
  <si>
    <r>
      <rPr>
        <sz val="11"/>
        <color theme="1"/>
        <rFont val="等线"/>
        <charset val="134"/>
      </rPr>
      <t>清风大床</t>
    </r>
    <r>
      <rPr>
        <sz val="11"/>
        <color theme="1"/>
        <rFont val="Arial Narrow"/>
        <charset val="134"/>
      </rPr>
      <t>3</t>
    </r>
    <r>
      <rPr>
        <sz val="11"/>
        <color theme="1"/>
        <rFont val="等线"/>
        <charset val="134"/>
      </rPr>
      <t>件套</t>
    </r>
  </si>
  <si>
    <t>2-1</t>
  </si>
  <si>
    <r>
      <rPr>
        <sz val="11"/>
        <color theme="1"/>
        <rFont val="等线"/>
        <charset val="134"/>
      </rPr>
      <t>清风大床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床</t>
    </r>
  </si>
  <si>
    <r>
      <rPr>
        <sz val="11"/>
        <color theme="1"/>
        <rFont val="等线"/>
        <charset val="134"/>
      </rPr>
      <t>刺猬紫檀</t>
    </r>
  </si>
  <si>
    <r>
      <rPr>
        <sz val="11"/>
        <color theme="1"/>
        <rFont val="等线"/>
        <charset val="134"/>
      </rPr>
      <t>雕刻山水</t>
    </r>
    <r>
      <rPr>
        <sz val="11"/>
        <color theme="1"/>
        <rFont val="Arial Narrow"/>
        <charset val="134"/>
      </rPr>
      <t xml:space="preserve">   </t>
    </r>
    <r>
      <rPr>
        <sz val="11"/>
        <color theme="1"/>
        <rFont val="等线"/>
        <charset val="134"/>
      </rPr>
      <t>床头宽</t>
    </r>
    <r>
      <rPr>
        <sz val="11"/>
        <color theme="1"/>
        <rFont val="Arial Narrow"/>
        <charset val="134"/>
      </rPr>
      <t xml:space="preserve">255 </t>
    </r>
  </si>
  <si>
    <t xml:space="preserve">雕刻山水   床头宽255 </t>
  </si>
  <si>
    <t>2-2</t>
  </si>
  <si>
    <r>
      <rPr>
        <sz val="11"/>
        <color theme="1"/>
        <rFont val="等线"/>
        <charset val="134"/>
      </rPr>
      <t>清风大床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床头柜</t>
    </r>
  </si>
  <si>
    <r>
      <rPr>
        <sz val="11"/>
        <color theme="1"/>
        <rFont val="等线"/>
        <charset val="134"/>
      </rPr>
      <t>万事如意衣柜</t>
    </r>
    <r>
      <rPr>
        <sz val="11"/>
        <color theme="1"/>
        <rFont val="Arial Narrow"/>
        <charset val="134"/>
      </rPr>
      <t xml:space="preserve">  6</t>
    </r>
    <r>
      <rPr>
        <sz val="11"/>
        <color theme="1"/>
        <rFont val="等线"/>
        <charset val="134"/>
      </rPr>
      <t>件一样的</t>
    </r>
  </si>
  <si>
    <r>
      <rPr>
        <sz val="11"/>
        <color theme="1"/>
        <rFont val="等线"/>
        <charset val="134"/>
      </rPr>
      <t>万事如意衣柜</t>
    </r>
  </si>
  <si>
    <r>
      <rPr>
        <sz val="11"/>
        <color theme="1"/>
        <rFont val="Arial Narrow"/>
        <charset val="134"/>
      </rPr>
      <t>4</t>
    </r>
    <r>
      <rPr>
        <sz val="11"/>
        <color theme="1"/>
        <rFont val="等线"/>
        <charset val="134"/>
      </rPr>
      <t>门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雕刻山水</t>
    </r>
  </si>
  <si>
    <t>4门 雕刻山水</t>
  </si>
  <si>
    <r>
      <rPr>
        <sz val="11"/>
        <color theme="1"/>
        <rFont val="等线"/>
        <charset val="134"/>
      </rPr>
      <t>皇宫椅</t>
    </r>
    <r>
      <rPr>
        <sz val="11"/>
        <color theme="1"/>
        <rFont val="Arial Narrow"/>
        <charset val="134"/>
      </rPr>
      <t>3</t>
    </r>
    <r>
      <rPr>
        <sz val="11"/>
        <color theme="1"/>
        <rFont val="等线"/>
        <charset val="134"/>
      </rPr>
      <t>件套</t>
    </r>
  </si>
  <si>
    <t>4-1</t>
  </si>
  <si>
    <r>
      <rPr>
        <sz val="11"/>
        <color theme="1"/>
        <rFont val="等线"/>
        <charset val="134"/>
      </rPr>
      <t>皇宫椅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圈椅</t>
    </r>
  </si>
  <si>
    <r>
      <rPr>
        <sz val="11"/>
        <color theme="1"/>
        <rFont val="等线"/>
        <charset val="134"/>
      </rPr>
      <t>黑檀</t>
    </r>
  </si>
  <si>
    <t>4-2</t>
  </si>
  <si>
    <r>
      <rPr>
        <sz val="11"/>
        <color theme="1"/>
        <rFont val="等线"/>
        <charset val="134"/>
      </rPr>
      <t>皇宫椅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茶几</t>
    </r>
  </si>
  <si>
    <t>5-1</t>
  </si>
  <si>
    <r>
      <rPr>
        <sz val="11"/>
        <color theme="1"/>
        <rFont val="等线"/>
        <charset val="134"/>
      </rPr>
      <t>鸡翅</t>
    </r>
  </si>
  <si>
    <r>
      <rPr>
        <sz val="11"/>
        <color theme="1"/>
        <rFont val="等线"/>
        <charset val="134"/>
      </rPr>
      <t>靠背中空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凤花纹</t>
    </r>
  </si>
  <si>
    <t>靠背中空 凤花纹</t>
  </si>
  <si>
    <t>5-2</t>
  </si>
  <si>
    <r>
      <rPr>
        <sz val="11"/>
        <color theme="1"/>
        <rFont val="等线"/>
        <charset val="134"/>
      </rPr>
      <t>同心大床</t>
    </r>
    <r>
      <rPr>
        <sz val="11"/>
        <color theme="1"/>
        <rFont val="Arial Narrow"/>
        <charset val="134"/>
      </rPr>
      <t>3</t>
    </r>
    <r>
      <rPr>
        <sz val="11"/>
        <color theme="1"/>
        <rFont val="等线"/>
        <charset val="134"/>
      </rPr>
      <t>件套</t>
    </r>
  </si>
  <si>
    <t>6-1</t>
  </si>
  <si>
    <r>
      <rPr>
        <sz val="11"/>
        <color theme="1"/>
        <rFont val="等线"/>
        <charset val="134"/>
      </rPr>
      <t>同心大床</t>
    </r>
  </si>
  <si>
    <r>
      <rPr>
        <sz val="11"/>
        <color theme="1"/>
        <rFont val="等线"/>
        <charset val="134"/>
      </rPr>
      <t>巴花</t>
    </r>
  </si>
  <si>
    <r>
      <rPr>
        <sz val="11"/>
        <color theme="1"/>
        <rFont val="等线"/>
        <charset val="134"/>
      </rPr>
      <t>床头高</t>
    </r>
    <r>
      <rPr>
        <sz val="11"/>
        <color theme="1"/>
        <rFont val="Arial Narrow"/>
        <charset val="134"/>
      </rPr>
      <t>150</t>
    </r>
  </si>
  <si>
    <t>床头高150</t>
  </si>
  <si>
    <t>6-2</t>
  </si>
  <si>
    <r>
      <rPr>
        <sz val="11"/>
        <color theme="1"/>
        <rFont val="等线"/>
        <charset val="134"/>
      </rPr>
      <t>同心床头柜</t>
    </r>
  </si>
  <si>
    <r>
      <rPr>
        <sz val="11"/>
        <color theme="1"/>
        <rFont val="等线"/>
        <charset val="134"/>
      </rPr>
      <t>同心梳妆台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件套</t>
    </r>
  </si>
  <si>
    <t>7-1</t>
  </si>
  <si>
    <r>
      <rPr>
        <sz val="11"/>
        <color theme="1"/>
        <rFont val="等线"/>
        <charset val="134"/>
      </rPr>
      <t>同心梳妆台</t>
    </r>
  </si>
  <si>
    <r>
      <rPr>
        <sz val="11"/>
        <color theme="1"/>
        <rFont val="等线"/>
        <charset val="134"/>
      </rPr>
      <t>桌台面高</t>
    </r>
    <r>
      <rPr>
        <sz val="11"/>
        <color theme="1"/>
        <rFont val="Arial Narrow"/>
        <charset val="134"/>
      </rPr>
      <t>76</t>
    </r>
  </si>
  <si>
    <t>桌台面高76</t>
  </si>
  <si>
    <t>7-2</t>
  </si>
  <si>
    <r>
      <rPr>
        <sz val="11"/>
        <color theme="1"/>
        <rFont val="等线"/>
        <charset val="134"/>
      </rPr>
      <t>同心梳妆台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坐凳</t>
    </r>
  </si>
  <si>
    <r>
      <rPr>
        <sz val="11"/>
        <color theme="1"/>
        <rFont val="等线"/>
        <charset val="134"/>
      </rPr>
      <t>万事如意餐台</t>
    </r>
    <r>
      <rPr>
        <sz val="11"/>
        <color theme="1"/>
        <rFont val="Arial Narrow"/>
        <charset val="134"/>
      </rPr>
      <t>7</t>
    </r>
    <r>
      <rPr>
        <sz val="11"/>
        <color theme="1"/>
        <rFont val="等线"/>
        <charset val="134"/>
      </rPr>
      <t>件套</t>
    </r>
  </si>
  <si>
    <t>8-1</t>
  </si>
  <si>
    <r>
      <rPr>
        <sz val="11"/>
        <color theme="1"/>
        <rFont val="等线"/>
        <charset val="134"/>
      </rPr>
      <t>万事如意餐台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边椅</t>
    </r>
  </si>
  <si>
    <r>
      <rPr>
        <sz val="11"/>
        <color theme="1"/>
        <rFont val="等线"/>
        <charset val="134"/>
      </rPr>
      <t>红酸枝</t>
    </r>
  </si>
  <si>
    <r>
      <rPr>
        <sz val="11"/>
        <color theme="1"/>
        <rFont val="等线"/>
        <charset val="134"/>
      </rPr>
      <t>无扶手</t>
    </r>
  </si>
  <si>
    <t>无扶手</t>
  </si>
  <si>
    <t>8-2</t>
  </si>
  <si>
    <r>
      <rPr>
        <sz val="11"/>
        <color theme="1"/>
        <rFont val="等线"/>
        <charset val="134"/>
      </rPr>
      <t>万事如意餐台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头椅</t>
    </r>
  </si>
  <si>
    <r>
      <rPr>
        <sz val="11"/>
        <color theme="1"/>
        <rFont val="等线"/>
        <charset val="134"/>
      </rPr>
      <t>有扶手</t>
    </r>
  </si>
  <si>
    <t>有扶手</t>
  </si>
  <si>
    <t>8-3</t>
  </si>
  <si>
    <r>
      <rPr>
        <sz val="11"/>
        <color theme="1"/>
        <rFont val="等线"/>
        <charset val="134"/>
      </rPr>
      <t>万事如意餐台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桌</t>
    </r>
  </si>
  <si>
    <r>
      <rPr>
        <sz val="11"/>
        <color theme="1"/>
        <rFont val="等线"/>
        <charset val="134"/>
      </rPr>
      <t>灯挂餐台</t>
    </r>
    <r>
      <rPr>
        <sz val="11"/>
        <color theme="1"/>
        <rFont val="Arial Narrow"/>
        <charset val="134"/>
      </rPr>
      <t>7</t>
    </r>
    <r>
      <rPr>
        <sz val="11"/>
        <color theme="1"/>
        <rFont val="等线"/>
        <charset val="134"/>
      </rPr>
      <t>件套</t>
    </r>
  </si>
  <si>
    <t>9-1</t>
  </si>
  <si>
    <r>
      <rPr>
        <sz val="11"/>
        <color theme="1"/>
        <rFont val="等线"/>
        <charset val="134"/>
      </rPr>
      <t>灯挂餐台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桌</t>
    </r>
  </si>
  <si>
    <t>9-2</t>
  </si>
  <si>
    <r>
      <rPr>
        <sz val="11"/>
        <color theme="1"/>
        <rFont val="等线"/>
        <charset val="134"/>
      </rPr>
      <t>灯挂餐台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椅</t>
    </r>
  </si>
  <si>
    <r>
      <rPr>
        <sz val="11"/>
        <color theme="1"/>
        <rFont val="等线"/>
        <charset val="134"/>
      </rPr>
      <t>怡雅餐桌</t>
    </r>
    <r>
      <rPr>
        <sz val="11"/>
        <color theme="1"/>
        <rFont val="Arial Narrow"/>
        <charset val="134"/>
      </rPr>
      <t>7</t>
    </r>
    <r>
      <rPr>
        <sz val="11"/>
        <color theme="1"/>
        <rFont val="等线"/>
        <charset val="134"/>
      </rPr>
      <t>件套</t>
    </r>
  </si>
  <si>
    <t>10-1</t>
  </si>
  <si>
    <r>
      <rPr>
        <sz val="11"/>
        <color theme="1"/>
        <rFont val="等线"/>
        <charset val="134"/>
      </rPr>
      <t>怡雅餐桌</t>
    </r>
  </si>
  <si>
    <t>10-2</t>
  </si>
  <si>
    <r>
      <rPr>
        <sz val="11"/>
        <color theme="1"/>
        <rFont val="等线"/>
        <charset val="134"/>
      </rPr>
      <t>怡雅餐椅</t>
    </r>
  </si>
  <si>
    <r>
      <rPr>
        <sz val="11"/>
        <color theme="1"/>
        <rFont val="等线"/>
        <charset val="134"/>
      </rPr>
      <t>无扶手</t>
    </r>
    <r>
      <rPr>
        <sz val="11"/>
        <color theme="1"/>
        <rFont val="Arial Narrow"/>
        <charset val="134"/>
      </rPr>
      <t xml:space="preserve"> </t>
    </r>
  </si>
  <si>
    <t xml:space="preserve">无扶手 </t>
  </si>
  <si>
    <r>
      <rPr>
        <sz val="11"/>
        <color theme="1"/>
        <rFont val="等线"/>
        <charset val="134"/>
      </rPr>
      <t>抽拉式餐台</t>
    </r>
    <r>
      <rPr>
        <sz val="11"/>
        <color theme="1"/>
        <rFont val="Arial Narrow"/>
        <charset val="134"/>
      </rPr>
      <t>7</t>
    </r>
    <r>
      <rPr>
        <sz val="11"/>
        <color theme="1"/>
        <rFont val="等线"/>
        <charset val="134"/>
      </rPr>
      <t>件套</t>
    </r>
  </si>
  <si>
    <t>11-1</t>
  </si>
  <si>
    <r>
      <rPr>
        <sz val="11"/>
        <color theme="1"/>
        <rFont val="等线"/>
        <charset val="134"/>
      </rPr>
      <t>抽拉式餐台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桌</t>
    </r>
  </si>
  <si>
    <t>11-2</t>
  </si>
  <si>
    <r>
      <rPr>
        <sz val="11"/>
        <color theme="1"/>
        <rFont val="等线"/>
        <charset val="134"/>
      </rPr>
      <t>抽拉式餐台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椅</t>
    </r>
  </si>
  <si>
    <r>
      <rPr>
        <sz val="11"/>
        <color theme="1"/>
        <rFont val="等线"/>
        <charset val="134"/>
      </rPr>
      <t>麒麟沙发</t>
    </r>
    <r>
      <rPr>
        <sz val="11"/>
        <color theme="1"/>
        <rFont val="Arial Narrow"/>
        <charset val="134"/>
      </rPr>
      <t>10</t>
    </r>
    <r>
      <rPr>
        <sz val="11"/>
        <color theme="1"/>
        <rFont val="等线"/>
        <charset val="134"/>
      </rPr>
      <t>件套</t>
    </r>
  </si>
  <si>
    <t>12-1</t>
  </si>
  <si>
    <t>12-2</t>
  </si>
  <si>
    <t>12-3</t>
  </si>
  <si>
    <t>12-4</t>
  </si>
  <si>
    <t>12-5</t>
  </si>
  <si>
    <r>
      <rPr>
        <sz val="11"/>
        <color theme="1"/>
        <rFont val="等线"/>
        <charset val="134"/>
      </rPr>
      <t>兰亭序沙发</t>
    </r>
    <r>
      <rPr>
        <sz val="11"/>
        <color theme="1"/>
        <rFont val="Arial Narrow"/>
        <charset val="134"/>
      </rPr>
      <t>13</t>
    </r>
    <r>
      <rPr>
        <sz val="11"/>
        <color theme="1"/>
        <rFont val="等线"/>
        <charset val="134"/>
      </rPr>
      <t>件套</t>
    </r>
  </si>
  <si>
    <t>13-1</t>
  </si>
  <si>
    <t>13-2</t>
  </si>
  <si>
    <t>13-3</t>
  </si>
  <si>
    <t>13-5</t>
  </si>
  <si>
    <r>
      <rPr>
        <sz val="11"/>
        <color theme="1"/>
        <rFont val="等线"/>
        <charset val="134"/>
      </rPr>
      <t>小方凳</t>
    </r>
  </si>
  <si>
    <t>13-7</t>
  </si>
  <si>
    <t>13-8</t>
  </si>
  <si>
    <t>13-9</t>
  </si>
  <si>
    <r>
      <rPr>
        <sz val="11"/>
        <color theme="1"/>
        <rFont val="等线"/>
        <charset val="134"/>
      </rPr>
      <t>炕桌</t>
    </r>
  </si>
  <si>
    <t>14-1</t>
  </si>
  <si>
    <r>
      <rPr>
        <sz val="11"/>
        <color theme="1"/>
        <rFont val="等线"/>
        <charset val="134"/>
      </rPr>
      <t>大红酸枝</t>
    </r>
  </si>
  <si>
    <t>14-2</t>
  </si>
  <si>
    <r>
      <rPr>
        <sz val="11"/>
        <color theme="1"/>
        <rFont val="等线"/>
        <charset val="134"/>
      </rPr>
      <t>新中式大床</t>
    </r>
    <r>
      <rPr>
        <sz val="11"/>
        <color theme="1"/>
        <rFont val="Arial Narrow"/>
        <charset val="134"/>
      </rPr>
      <t>3</t>
    </r>
    <r>
      <rPr>
        <sz val="11"/>
        <color theme="1"/>
        <rFont val="等线"/>
        <charset val="134"/>
      </rPr>
      <t>件套</t>
    </r>
  </si>
  <si>
    <t>15-1</t>
  </si>
  <si>
    <r>
      <rPr>
        <sz val="11"/>
        <color theme="1"/>
        <rFont val="等线"/>
        <charset val="134"/>
      </rPr>
      <t>新中式大床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床</t>
    </r>
  </si>
  <si>
    <r>
      <rPr>
        <sz val="11"/>
        <color theme="1"/>
        <rFont val="等线"/>
        <charset val="134"/>
      </rPr>
      <t>带床垫</t>
    </r>
  </si>
  <si>
    <t>带床垫</t>
  </si>
  <si>
    <t>15-2</t>
  </si>
  <si>
    <r>
      <rPr>
        <sz val="11"/>
        <color theme="1"/>
        <rFont val="等线"/>
        <charset val="134"/>
      </rPr>
      <t>新中式大床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床头柜</t>
    </r>
  </si>
  <si>
    <r>
      <rPr>
        <sz val="11"/>
        <color theme="1"/>
        <rFont val="等线"/>
        <charset val="134"/>
      </rPr>
      <t>带玻璃面</t>
    </r>
  </si>
  <si>
    <t>带玻璃面</t>
  </si>
  <si>
    <r>
      <rPr>
        <sz val="11"/>
        <color theme="1"/>
        <rFont val="Arial Narrow"/>
        <charset val="134"/>
      </rPr>
      <t>90</t>
    </r>
    <r>
      <rPr>
        <sz val="11"/>
        <color theme="1"/>
        <rFont val="等线"/>
        <charset val="134"/>
      </rPr>
      <t>公分多宝格</t>
    </r>
    <r>
      <rPr>
        <sz val="11"/>
        <color theme="1"/>
        <rFont val="Arial Narrow"/>
        <charset val="134"/>
      </rPr>
      <t>4</t>
    </r>
    <r>
      <rPr>
        <sz val="11"/>
        <color theme="1"/>
        <rFont val="等线"/>
        <charset val="134"/>
      </rPr>
      <t>件，</t>
    </r>
  </si>
  <si>
    <r>
      <rPr>
        <sz val="11"/>
        <color theme="1"/>
        <rFont val="Arial Narrow"/>
        <charset val="134"/>
      </rPr>
      <t>90</t>
    </r>
    <r>
      <rPr>
        <sz val="11"/>
        <color theme="1"/>
        <rFont val="等线"/>
        <charset val="134"/>
      </rPr>
      <t>公分多宝格</t>
    </r>
  </si>
  <si>
    <r>
      <rPr>
        <sz val="11"/>
        <color theme="1"/>
        <rFont val="等线"/>
        <charset val="134"/>
      </rPr>
      <t>中间两门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边两抽屉</t>
    </r>
  </si>
  <si>
    <t>中间两门 边两抽屉</t>
  </si>
  <si>
    <r>
      <rPr>
        <sz val="11"/>
        <color theme="1"/>
        <rFont val="等线"/>
        <charset val="134"/>
      </rPr>
      <t>云龙博古架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件套</t>
    </r>
  </si>
  <si>
    <r>
      <rPr>
        <sz val="11"/>
        <color theme="1"/>
        <rFont val="等线"/>
        <charset val="134"/>
      </rPr>
      <t>云龙博古架</t>
    </r>
  </si>
  <si>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套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件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下两门</t>
    </r>
  </si>
  <si>
    <t>1套2件 下两门</t>
  </si>
  <si>
    <r>
      <rPr>
        <sz val="11"/>
        <color theme="1"/>
        <rFont val="等线"/>
        <charset val="134"/>
      </rPr>
      <t>官帽椅</t>
    </r>
    <r>
      <rPr>
        <sz val="11"/>
        <color theme="1"/>
        <rFont val="Arial Narrow"/>
        <charset val="134"/>
      </rPr>
      <t>10</t>
    </r>
    <r>
      <rPr>
        <sz val="11"/>
        <color theme="1"/>
        <rFont val="等线"/>
        <charset val="134"/>
      </rPr>
      <t>把</t>
    </r>
  </si>
  <si>
    <r>
      <rPr>
        <sz val="11"/>
        <color theme="1"/>
        <rFont val="等线"/>
        <charset val="134"/>
      </rPr>
      <t>官帽椅</t>
    </r>
  </si>
  <si>
    <r>
      <rPr>
        <sz val="11"/>
        <color theme="1"/>
        <rFont val="等线"/>
        <charset val="134"/>
      </rPr>
      <t>把</t>
    </r>
  </si>
  <si>
    <r>
      <rPr>
        <sz val="11"/>
        <color theme="1"/>
        <rFont val="Arial Narrow"/>
        <charset val="134"/>
      </rPr>
      <t>1500/</t>
    </r>
    <r>
      <rPr>
        <sz val="11"/>
        <color theme="1"/>
        <rFont val="等线"/>
        <charset val="134"/>
      </rPr>
      <t>件</t>
    </r>
  </si>
  <si>
    <r>
      <rPr>
        <sz val="11"/>
        <color theme="1"/>
        <rFont val="等线"/>
        <charset val="134"/>
      </rPr>
      <t>带坐垫</t>
    </r>
  </si>
  <si>
    <t>带坐垫</t>
  </si>
  <si>
    <r>
      <rPr>
        <sz val="11"/>
        <color theme="1"/>
        <rFont val="等线"/>
        <charset val="134"/>
      </rPr>
      <t>书台</t>
    </r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件</t>
    </r>
  </si>
  <si>
    <r>
      <rPr>
        <sz val="11"/>
        <color theme="1"/>
        <rFont val="等线"/>
        <charset val="134"/>
      </rPr>
      <t>书台</t>
    </r>
  </si>
  <si>
    <r>
      <rPr>
        <sz val="11"/>
        <color theme="1"/>
        <rFont val="等线"/>
        <charset val="134"/>
      </rPr>
      <t>酸枝</t>
    </r>
  </si>
  <si>
    <r>
      <rPr>
        <sz val="11"/>
        <color theme="1"/>
        <rFont val="等线"/>
        <charset val="134"/>
      </rPr>
      <t>中间两抽屉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等线"/>
        <charset val="134"/>
      </rPr>
      <t>边两抽屉</t>
    </r>
  </si>
  <si>
    <t>中间两抽屉  边两抽屉</t>
  </si>
  <si>
    <r>
      <rPr>
        <sz val="11"/>
        <color theme="1"/>
        <rFont val="等线"/>
        <charset val="134"/>
      </rPr>
      <t>大奔驰沙发</t>
    </r>
    <r>
      <rPr>
        <sz val="11"/>
        <color theme="1"/>
        <rFont val="Arial Narrow"/>
        <charset val="134"/>
      </rPr>
      <t>10</t>
    </r>
    <r>
      <rPr>
        <sz val="11"/>
        <color theme="1"/>
        <rFont val="等线"/>
        <charset val="134"/>
      </rPr>
      <t>件套</t>
    </r>
  </si>
  <si>
    <t>21-1</t>
  </si>
  <si>
    <r>
      <rPr>
        <sz val="11"/>
        <color theme="1"/>
        <rFont val="等线"/>
        <charset val="134"/>
      </rPr>
      <t>带玻璃台面</t>
    </r>
  </si>
  <si>
    <t>带玻璃台面</t>
  </si>
  <si>
    <t>21-2</t>
  </si>
  <si>
    <t>21-3</t>
  </si>
  <si>
    <t>21-4</t>
  </si>
  <si>
    <r>
      <rPr>
        <sz val="11"/>
        <color theme="1"/>
        <rFont val="等线"/>
        <charset val="134"/>
      </rPr>
      <t>小管帽椅</t>
    </r>
    <r>
      <rPr>
        <sz val="11"/>
        <color theme="1"/>
        <rFont val="Arial Narrow"/>
        <charset val="134"/>
      </rPr>
      <t>5</t>
    </r>
    <r>
      <rPr>
        <sz val="11"/>
        <color theme="1"/>
        <rFont val="等线"/>
        <charset val="134"/>
      </rPr>
      <t>件</t>
    </r>
  </si>
  <si>
    <r>
      <rPr>
        <sz val="11"/>
        <color theme="1"/>
        <rFont val="等线"/>
        <charset val="134"/>
      </rPr>
      <t>小管帽椅</t>
    </r>
  </si>
  <si>
    <r>
      <rPr>
        <sz val="11"/>
        <color theme="1"/>
        <rFont val="等线"/>
        <charset val="134"/>
      </rPr>
      <t>简易衣帽架</t>
    </r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件（可不关注）</t>
    </r>
  </si>
  <si>
    <r>
      <rPr>
        <sz val="11"/>
        <color theme="1"/>
        <rFont val="等线"/>
        <charset val="134"/>
      </rPr>
      <t>简易衣帽架</t>
    </r>
  </si>
  <si>
    <r>
      <rPr>
        <sz val="11"/>
        <color theme="1"/>
        <rFont val="等线"/>
        <charset val="134"/>
      </rPr>
      <t>质轻，普通的</t>
    </r>
  </si>
  <si>
    <t>质轻，普通的</t>
  </si>
  <si>
    <r>
      <rPr>
        <sz val="11"/>
        <color theme="1"/>
        <rFont val="等线"/>
        <charset val="134"/>
      </rPr>
      <t>名利梳妆台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件套</t>
    </r>
  </si>
  <si>
    <t>24-1</t>
  </si>
  <si>
    <r>
      <rPr>
        <sz val="11"/>
        <color theme="1"/>
        <rFont val="等线"/>
        <charset val="134"/>
      </rPr>
      <t>名利梳妆台</t>
    </r>
  </si>
  <si>
    <r>
      <rPr>
        <sz val="11"/>
        <color theme="1"/>
        <rFont val="等线"/>
        <charset val="134"/>
      </rPr>
      <t>云帆造型</t>
    </r>
  </si>
  <si>
    <t>云帆造型</t>
  </si>
  <si>
    <t>24-2</t>
  </si>
  <si>
    <r>
      <rPr>
        <sz val="11"/>
        <color theme="1"/>
        <rFont val="等线"/>
        <charset val="134"/>
      </rPr>
      <t>名利梳妆台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坐凳</t>
    </r>
  </si>
  <si>
    <r>
      <rPr>
        <sz val="11"/>
        <color theme="1"/>
        <rFont val="等线"/>
        <charset val="134"/>
      </rPr>
      <t>云龙五斗柜</t>
    </r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件</t>
    </r>
  </si>
  <si>
    <r>
      <rPr>
        <sz val="11"/>
        <color theme="1"/>
        <rFont val="等线"/>
        <charset val="134"/>
      </rPr>
      <t>云龙五斗柜</t>
    </r>
  </si>
  <si>
    <r>
      <rPr>
        <sz val="11"/>
        <color theme="1"/>
        <rFont val="等线"/>
        <charset val="134"/>
      </rPr>
      <t>带玻璃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无雕花</t>
    </r>
  </si>
  <si>
    <t>带玻璃 无雕花</t>
  </si>
  <si>
    <r>
      <rPr>
        <sz val="11"/>
        <color theme="1"/>
        <rFont val="等线"/>
        <charset val="134"/>
      </rPr>
      <t>云龙梳妆台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件套</t>
    </r>
  </si>
  <si>
    <t>26-1</t>
  </si>
  <si>
    <r>
      <rPr>
        <sz val="11"/>
        <color theme="1"/>
        <rFont val="等线"/>
        <charset val="134"/>
      </rPr>
      <t>云龙梳妆台</t>
    </r>
  </si>
  <si>
    <t>26-2</t>
  </si>
  <si>
    <r>
      <rPr>
        <sz val="11"/>
        <color theme="1"/>
        <rFont val="等线"/>
        <charset val="134"/>
      </rPr>
      <t>云龙梳妆台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坐椅</t>
    </r>
  </si>
  <si>
    <r>
      <rPr>
        <sz val="11"/>
        <color theme="1"/>
        <rFont val="等线"/>
        <charset val="134"/>
      </rPr>
      <t>云龙餐桌</t>
    </r>
    <r>
      <rPr>
        <sz val="11"/>
        <color theme="1"/>
        <rFont val="Arial Narrow"/>
        <charset val="134"/>
      </rPr>
      <t>7</t>
    </r>
    <r>
      <rPr>
        <sz val="11"/>
        <color theme="1"/>
        <rFont val="等线"/>
        <charset val="134"/>
      </rPr>
      <t>件套</t>
    </r>
  </si>
  <si>
    <t>27-1</t>
  </si>
  <si>
    <r>
      <rPr>
        <sz val="11"/>
        <color theme="1"/>
        <rFont val="等线"/>
        <charset val="134"/>
      </rPr>
      <t>云龙餐桌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头椅</t>
    </r>
  </si>
  <si>
    <r>
      <rPr>
        <sz val="11"/>
        <color theme="1"/>
        <rFont val="等线"/>
        <charset val="134"/>
      </rPr>
      <t>带扶手</t>
    </r>
  </si>
  <si>
    <t>带扶手</t>
  </si>
  <si>
    <t>27-2</t>
  </si>
  <si>
    <r>
      <rPr>
        <sz val="11"/>
        <color theme="1"/>
        <rFont val="等线"/>
        <charset val="134"/>
      </rPr>
      <t>云龙餐桌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边椅</t>
    </r>
  </si>
  <si>
    <t>27-3</t>
  </si>
  <si>
    <r>
      <rPr>
        <sz val="11"/>
        <color theme="1"/>
        <rFont val="等线"/>
        <charset val="134"/>
      </rPr>
      <t>云龙餐桌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桌</t>
    </r>
  </si>
  <si>
    <r>
      <rPr>
        <sz val="11"/>
        <color theme="1"/>
        <rFont val="等线"/>
        <charset val="134"/>
      </rPr>
      <t>带玻璃</t>
    </r>
  </si>
  <si>
    <t>带玻璃</t>
  </si>
  <si>
    <r>
      <rPr>
        <sz val="11"/>
        <color theme="1"/>
        <rFont val="等线"/>
        <charset val="134"/>
      </rPr>
      <t>云龙投影柜</t>
    </r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件</t>
    </r>
  </si>
  <si>
    <r>
      <rPr>
        <sz val="11"/>
        <color theme="1"/>
        <rFont val="等线"/>
        <charset val="134"/>
      </rPr>
      <t>云龙投影柜</t>
    </r>
  </si>
  <si>
    <r>
      <rPr>
        <sz val="11"/>
        <color theme="1"/>
        <rFont val="等线"/>
        <charset val="134"/>
      </rPr>
      <t>带玻璃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中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抽边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门</t>
    </r>
  </si>
  <si>
    <t>带玻璃 中2抽边2门</t>
  </si>
  <si>
    <r>
      <rPr>
        <sz val="11"/>
        <color theme="1"/>
        <rFont val="Arial Narrow"/>
        <charset val="134"/>
      </rPr>
      <t>1.5</t>
    </r>
    <r>
      <rPr>
        <sz val="11"/>
        <color theme="1"/>
        <rFont val="等线"/>
        <charset val="134"/>
      </rPr>
      <t>米大床</t>
    </r>
    <r>
      <rPr>
        <sz val="11"/>
        <color theme="1"/>
        <rFont val="Arial Narrow"/>
        <charset val="134"/>
      </rPr>
      <t>3</t>
    </r>
    <r>
      <rPr>
        <sz val="11"/>
        <color theme="1"/>
        <rFont val="等线"/>
        <charset val="134"/>
      </rPr>
      <t>件套</t>
    </r>
  </si>
  <si>
    <r>
      <rPr>
        <sz val="11"/>
        <color theme="1"/>
        <rFont val="Arial Narrow"/>
        <charset val="134"/>
      </rPr>
      <t>1.5</t>
    </r>
    <r>
      <rPr>
        <sz val="11"/>
        <color theme="1"/>
        <rFont val="等线"/>
        <charset val="134"/>
      </rPr>
      <t>米大床</t>
    </r>
  </si>
  <si>
    <r>
      <rPr>
        <sz val="11"/>
        <color theme="1"/>
        <rFont val="等线"/>
        <charset val="134"/>
      </rPr>
      <t>带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床头柜</t>
    </r>
  </si>
  <si>
    <t>带2床头柜</t>
  </si>
  <si>
    <r>
      <rPr>
        <sz val="11"/>
        <color theme="1"/>
        <rFont val="等线"/>
        <charset val="134"/>
      </rPr>
      <t>圆贝壳茶台</t>
    </r>
    <r>
      <rPr>
        <sz val="11"/>
        <color theme="1"/>
        <rFont val="Arial Narrow"/>
        <charset val="134"/>
      </rPr>
      <t>5</t>
    </r>
    <r>
      <rPr>
        <sz val="11"/>
        <color theme="1"/>
        <rFont val="等线"/>
        <charset val="134"/>
      </rPr>
      <t>件套</t>
    </r>
    <r>
      <rPr>
        <sz val="11"/>
        <color theme="1"/>
        <rFont val="Arial Narrow"/>
        <charset val="134"/>
      </rPr>
      <t xml:space="preserve"> 2</t>
    </r>
    <r>
      <rPr>
        <sz val="11"/>
        <color theme="1"/>
        <rFont val="等线"/>
        <charset val="134"/>
      </rPr>
      <t>套</t>
    </r>
  </si>
  <si>
    <t>30-1</t>
  </si>
  <si>
    <r>
      <rPr>
        <sz val="11"/>
        <color theme="1"/>
        <rFont val="等线"/>
        <charset val="134"/>
      </rPr>
      <t>圆贝壳茶台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鼓凳</t>
    </r>
  </si>
  <si>
    <r>
      <rPr>
        <sz val="11"/>
        <color theme="1"/>
        <rFont val="等线"/>
        <charset val="134"/>
      </rPr>
      <t>红花梨</t>
    </r>
  </si>
  <si>
    <t>30-2</t>
  </si>
  <si>
    <r>
      <rPr>
        <sz val="11"/>
        <color theme="1"/>
        <rFont val="等线"/>
        <charset val="134"/>
      </rPr>
      <t>圆贝壳茶台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鼓桌</t>
    </r>
  </si>
  <si>
    <r>
      <rPr>
        <sz val="11"/>
        <color theme="1"/>
        <rFont val="等线"/>
        <charset val="134"/>
      </rPr>
      <t>圆扶手茶台</t>
    </r>
    <r>
      <rPr>
        <sz val="11"/>
        <color theme="1"/>
        <rFont val="Arial Narrow"/>
        <charset val="134"/>
      </rPr>
      <t>5</t>
    </r>
    <r>
      <rPr>
        <sz val="11"/>
        <color theme="1"/>
        <rFont val="等线"/>
        <charset val="134"/>
      </rPr>
      <t>件套</t>
    </r>
    <r>
      <rPr>
        <sz val="11"/>
        <color theme="1"/>
        <rFont val="Arial Narrow"/>
        <charset val="134"/>
      </rPr>
      <t xml:space="preserve">  2</t>
    </r>
    <r>
      <rPr>
        <sz val="11"/>
        <color theme="1"/>
        <rFont val="等线"/>
        <charset val="134"/>
      </rPr>
      <t>套</t>
    </r>
  </si>
  <si>
    <t>31-1</t>
  </si>
  <si>
    <r>
      <rPr>
        <sz val="11"/>
        <color theme="1"/>
        <rFont val="等线"/>
        <charset val="134"/>
      </rPr>
      <t>圆扶手茶台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圈椅</t>
    </r>
  </si>
  <si>
    <t>31-2</t>
  </si>
  <si>
    <r>
      <rPr>
        <sz val="11"/>
        <color theme="1"/>
        <rFont val="等线"/>
        <charset val="134"/>
      </rPr>
      <t>圆扶手茶台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桌</t>
    </r>
  </si>
  <si>
    <r>
      <rPr>
        <sz val="11"/>
        <color theme="1"/>
        <rFont val="Arial Narrow"/>
        <charset val="134"/>
      </rPr>
      <t>1.8</t>
    </r>
    <r>
      <rPr>
        <sz val="11"/>
        <color theme="1"/>
        <rFont val="等线"/>
        <charset val="134"/>
      </rPr>
      <t>米大床</t>
    </r>
    <r>
      <rPr>
        <sz val="11"/>
        <color theme="1"/>
        <rFont val="Arial Narrow"/>
        <charset val="134"/>
      </rPr>
      <t>3</t>
    </r>
    <r>
      <rPr>
        <sz val="11"/>
        <color theme="1"/>
        <rFont val="等线"/>
        <charset val="134"/>
      </rPr>
      <t>件套</t>
    </r>
  </si>
  <si>
    <t>32-1</t>
  </si>
  <si>
    <r>
      <rPr>
        <sz val="11"/>
        <color theme="1"/>
        <rFont val="Arial Narrow"/>
        <charset val="134"/>
      </rPr>
      <t>1.8</t>
    </r>
    <r>
      <rPr>
        <sz val="11"/>
        <color theme="1"/>
        <rFont val="等线"/>
        <charset val="134"/>
      </rPr>
      <t>米大床</t>
    </r>
  </si>
  <si>
    <r>
      <rPr>
        <sz val="11"/>
        <color theme="1"/>
        <rFont val="等线"/>
        <charset val="134"/>
      </rPr>
      <t>无床垫</t>
    </r>
  </si>
  <si>
    <t>无床垫</t>
  </si>
  <si>
    <t>32-2</t>
  </si>
  <si>
    <r>
      <rPr>
        <sz val="11"/>
        <color theme="1"/>
        <rFont val="Arial Narrow"/>
        <charset val="134"/>
      </rPr>
      <t>1.8</t>
    </r>
    <r>
      <rPr>
        <sz val="11"/>
        <color theme="1"/>
        <rFont val="等线"/>
        <charset val="134"/>
      </rPr>
      <t>米大床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床头柜</t>
    </r>
  </si>
  <si>
    <r>
      <rPr>
        <sz val="11"/>
        <color theme="1"/>
        <rFont val="等线"/>
        <charset val="134"/>
      </rPr>
      <t>豪庭梳妆台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件套</t>
    </r>
  </si>
  <si>
    <t>33-1</t>
  </si>
  <si>
    <r>
      <rPr>
        <sz val="11"/>
        <color theme="1"/>
        <rFont val="等线"/>
        <charset val="134"/>
      </rPr>
      <t>豪庭梳妆台</t>
    </r>
  </si>
  <si>
    <t>33-2</t>
  </si>
  <si>
    <r>
      <rPr>
        <sz val="11"/>
        <color theme="1"/>
        <rFont val="等线"/>
        <charset val="134"/>
      </rPr>
      <t>豪庭梳妆台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座椅</t>
    </r>
  </si>
  <si>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米投影柜</t>
    </r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件</t>
    </r>
  </si>
  <si>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米投影柜</t>
    </r>
  </si>
  <si>
    <r>
      <rPr>
        <sz val="11"/>
        <color theme="1"/>
        <rFont val="等线"/>
        <charset val="134"/>
      </rPr>
      <t>新款大床</t>
    </r>
    <r>
      <rPr>
        <sz val="11"/>
        <color theme="1"/>
        <rFont val="Arial Narrow"/>
        <charset val="134"/>
      </rPr>
      <t>3</t>
    </r>
    <r>
      <rPr>
        <sz val="11"/>
        <color theme="1"/>
        <rFont val="等线"/>
        <charset val="134"/>
      </rPr>
      <t>件套</t>
    </r>
  </si>
  <si>
    <t>35-1</t>
  </si>
  <si>
    <r>
      <rPr>
        <sz val="11"/>
        <color theme="1"/>
        <rFont val="等线"/>
        <charset val="134"/>
      </rPr>
      <t>新款大床</t>
    </r>
  </si>
  <si>
    <t>35-2</t>
  </si>
  <si>
    <r>
      <rPr>
        <sz val="11"/>
        <color theme="1"/>
        <rFont val="等线"/>
        <charset val="134"/>
      </rPr>
      <t>新款大床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床头柜</t>
    </r>
  </si>
  <si>
    <r>
      <rPr>
        <sz val="11"/>
        <color theme="1"/>
        <rFont val="等线"/>
        <charset val="134"/>
      </rPr>
      <t>电视柜</t>
    </r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件</t>
    </r>
  </si>
  <si>
    <r>
      <rPr>
        <sz val="11"/>
        <color theme="1"/>
        <rFont val="等线"/>
        <charset val="134"/>
      </rPr>
      <t>电视柜</t>
    </r>
  </si>
  <si>
    <r>
      <rPr>
        <sz val="11"/>
        <color theme="1"/>
        <rFont val="等线"/>
        <charset val="134"/>
      </rPr>
      <t>边二抽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中间空</t>
    </r>
  </si>
  <si>
    <t>边二抽 中间空</t>
  </si>
  <si>
    <r>
      <rPr>
        <sz val="11"/>
        <color theme="1"/>
        <rFont val="等线"/>
        <charset val="134"/>
      </rPr>
      <t>麒麟宝鼎</t>
    </r>
    <r>
      <rPr>
        <sz val="11"/>
        <color theme="1"/>
        <rFont val="Arial Narrow"/>
        <charset val="134"/>
      </rPr>
      <t>12</t>
    </r>
    <r>
      <rPr>
        <sz val="11"/>
        <color theme="1"/>
        <rFont val="等线"/>
        <charset val="134"/>
      </rPr>
      <t>件套</t>
    </r>
  </si>
  <si>
    <t>37-1</t>
  </si>
  <si>
    <r>
      <rPr>
        <sz val="11"/>
        <color theme="1"/>
        <rFont val="等线"/>
        <charset val="134"/>
      </rPr>
      <t>三人沙发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主</t>
    </r>
  </si>
  <si>
    <t>37-2</t>
  </si>
  <si>
    <r>
      <rPr>
        <sz val="11"/>
        <color theme="1"/>
        <rFont val="等线"/>
        <charset val="134"/>
      </rPr>
      <t>三人沙发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副</t>
    </r>
  </si>
  <si>
    <t>37-3</t>
  </si>
  <si>
    <t>37-4</t>
  </si>
  <si>
    <t>37-5</t>
  </si>
  <si>
    <r>
      <rPr>
        <sz val="11"/>
        <color theme="1"/>
        <rFont val="等线"/>
        <charset val="134"/>
      </rPr>
      <t>矮凳</t>
    </r>
  </si>
  <si>
    <t>37-6</t>
  </si>
  <si>
    <r>
      <rPr>
        <sz val="11"/>
        <color theme="1"/>
        <rFont val="等线"/>
        <charset val="134"/>
      </rPr>
      <t>长凳</t>
    </r>
  </si>
  <si>
    <t>37-7</t>
  </si>
  <si>
    <t>38-1</t>
  </si>
  <si>
    <t>38-2</t>
  </si>
  <si>
    <t>38-3</t>
  </si>
  <si>
    <t>38-4</t>
  </si>
  <si>
    <t>38-5</t>
  </si>
  <si>
    <t>39-1</t>
  </si>
  <si>
    <t>39-2</t>
  </si>
  <si>
    <t>39-3</t>
  </si>
  <si>
    <t>39-4</t>
  </si>
  <si>
    <t>39-5</t>
  </si>
  <si>
    <t>39-6</t>
  </si>
  <si>
    <t>39-7</t>
  </si>
  <si>
    <r>
      <rPr>
        <sz val="11"/>
        <color theme="1"/>
        <rFont val="等线"/>
        <charset val="134"/>
      </rPr>
      <t>云龙书台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件套</t>
    </r>
  </si>
  <si>
    <t>40-1</t>
  </si>
  <si>
    <r>
      <rPr>
        <sz val="11"/>
        <color theme="1"/>
        <rFont val="等线"/>
        <charset val="134"/>
      </rPr>
      <t>云龙书台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桌</t>
    </r>
  </si>
  <si>
    <t>40-2</t>
  </si>
  <si>
    <r>
      <rPr>
        <sz val="11"/>
        <color theme="1"/>
        <rFont val="等线"/>
        <charset val="134"/>
      </rPr>
      <t>云龙书台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椅</t>
    </r>
  </si>
  <si>
    <r>
      <rPr>
        <sz val="11"/>
        <color theme="1"/>
        <rFont val="等线"/>
        <charset val="134"/>
      </rPr>
      <t>紫云衣柜</t>
    </r>
    <r>
      <rPr>
        <sz val="11"/>
        <color theme="1"/>
        <rFont val="Arial Narrow"/>
        <charset val="134"/>
      </rPr>
      <t>1</t>
    </r>
    <r>
      <rPr>
        <sz val="11"/>
        <color theme="1"/>
        <rFont val="等线"/>
        <charset val="134"/>
      </rPr>
      <t>件</t>
    </r>
  </si>
  <si>
    <t>41</t>
  </si>
  <si>
    <r>
      <rPr>
        <sz val="11"/>
        <color theme="1"/>
        <rFont val="等线"/>
        <charset val="134"/>
      </rPr>
      <t>紫云衣柜</t>
    </r>
  </si>
  <si>
    <r>
      <rPr>
        <sz val="11"/>
        <color theme="1"/>
        <rFont val="Arial Narrow"/>
        <charset val="134"/>
      </rPr>
      <t>4</t>
    </r>
    <r>
      <rPr>
        <sz val="11"/>
        <color theme="1"/>
        <rFont val="等线"/>
        <charset val="134"/>
      </rPr>
      <t>门</t>
    </r>
  </si>
  <si>
    <t>4门</t>
  </si>
  <si>
    <r>
      <rPr>
        <sz val="11"/>
        <color theme="1"/>
        <rFont val="等线"/>
        <charset val="134"/>
      </rPr>
      <t>中堂</t>
    </r>
    <r>
      <rPr>
        <sz val="11"/>
        <color theme="1"/>
        <rFont val="Arial Narrow"/>
        <charset val="134"/>
      </rPr>
      <t>3</t>
    </r>
    <r>
      <rPr>
        <sz val="11"/>
        <color theme="1"/>
        <rFont val="等线"/>
        <charset val="134"/>
      </rPr>
      <t>件套</t>
    </r>
  </si>
  <si>
    <t>42-1</t>
  </si>
  <si>
    <r>
      <rPr>
        <sz val="11"/>
        <color theme="1"/>
        <rFont val="等线"/>
        <charset val="134"/>
      </rPr>
      <t>中堂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桌</t>
    </r>
  </si>
  <si>
    <t>42-2</t>
  </si>
  <si>
    <r>
      <rPr>
        <sz val="11"/>
        <color theme="1"/>
        <rFont val="等线"/>
        <charset val="134"/>
      </rPr>
      <t>中堂</t>
    </r>
    <r>
      <rPr>
        <sz val="11"/>
        <color theme="1"/>
        <rFont val="Arial Narrow"/>
        <charset val="134"/>
      </rPr>
      <t xml:space="preserve"> </t>
    </r>
    <r>
      <rPr>
        <sz val="11"/>
        <color theme="1"/>
        <rFont val="等线"/>
        <charset val="134"/>
      </rPr>
      <t>椅</t>
    </r>
  </si>
  <si>
    <r>
      <rPr>
        <sz val="11"/>
        <color theme="1"/>
        <rFont val="等线"/>
        <charset val="134"/>
      </rPr>
      <t>万事如意小凳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个</t>
    </r>
  </si>
  <si>
    <t>43</t>
  </si>
  <si>
    <r>
      <rPr>
        <sz val="11"/>
        <color theme="1"/>
        <rFont val="等线"/>
        <charset val="134"/>
      </rPr>
      <t>万事如意小凳</t>
    </r>
  </si>
  <si>
    <r>
      <rPr>
        <sz val="11"/>
        <color theme="1"/>
        <rFont val="等线"/>
        <charset val="134"/>
      </rPr>
      <t>小方凳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个</t>
    </r>
  </si>
  <si>
    <t>44</t>
  </si>
  <si>
    <r>
      <rPr>
        <sz val="11"/>
        <color theme="1"/>
        <rFont val="等线"/>
        <charset val="134"/>
      </rPr>
      <t>餐椅</t>
    </r>
    <r>
      <rPr>
        <sz val="11"/>
        <color theme="1"/>
        <rFont val="Arial Narrow"/>
        <charset val="134"/>
      </rPr>
      <t>2</t>
    </r>
    <r>
      <rPr>
        <sz val="11"/>
        <color theme="1"/>
        <rFont val="等线"/>
        <charset val="134"/>
      </rPr>
      <t>把</t>
    </r>
  </si>
  <si>
    <t>45</t>
  </si>
  <si>
    <r>
      <rPr>
        <sz val="11"/>
        <color theme="1"/>
        <rFont val="等线"/>
        <charset val="134"/>
      </rPr>
      <t>餐椅</t>
    </r>
  </si>
  <si>
    <t>合     计</t>
  </si>
  <si>
    <t>备注：标定材质为评估师目测，以实物为准。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</si>
</sst>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Arial Narrow"/>
      <charset val="134"/>
    </font>
    <font>
      <b/>
      <sz val="11"/>
      <color theme="1"/>
      <name val="Arial Narrow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3" fontId="0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43" fontId="4" fillId="0" borderId="1" xfId="1" applyFont="1" applyFill="1" applyBorder="1" applyAlignment="1">
      <alignment horizontal="right" vertical="center"/>
    </xf>
    <xf numFmtId="43" fontId="4" fillId="0" borderId="2" xfId="1" applyFont="1" applyFill="1" applyBorder="1" applyAlignment="1">
      <alignment horizontal="right" vertical="center"/>
    </xf>
    <xf numFmtId="0" fontId="4" fillId="0" borderId="1" xfId="1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43" fontId="4" fillId="0" borderId="1" xfId="1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43" fontId="5" fillId="0" borderId="1" xfId="1" applyFont="1" applyFill="1" applyBorder="1" applyAlignment="1">
      <alignment horizontal="right" vertical="center"/>
    </xf>
    <xf numFmtId="0" fontId="5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5"/>
  <sheetViews>
    <sheetView tabSelected="1" topLeftCell="B94" workbookViewId="0">
      <selection activeCell="C123" sqref="C123"/>
    </sheetView>
  </sheetViews>
  <sheetFormatPr defaultColWidth="9" defaultRowHeight="14.25"/>
  <cols>
    <col min="1" max="1" width="10.25" style="3" hidden="1" customWidth="1"/>
    <col min="2" max="2" width="5.41666666666667" style="3" customWidth="1"/>
    <col min="3" max="3" width="22.75" customWidth="1"/>
    <col min="4" max="4" width="7.08333333333333" style="3" customWidth="1"/>
    <col min="5" max="5" width="17.3333333333333" customWidth="1"/>
    <col min="6" max="6" width="12.75" customWidth="1"/>
    <col min="7" max="7" width="12.25" style="3" hidden="1" customWidth="1"/>
    <col min="8" max="9" width="9" style="3" hidden="1" customWidth="1"/>
    <col min="10" max="10" width="5.91666666666667" style="3" customWidth="1"/>
    <col min="11" max="11" width="7" style="3" customWidth="1"/>
    <col min="12" max="12" width="23.9166666666667" hidden="1" customWidth="1"/>
    <col min="13" max="13" width="13.6666666666667" hidden="1" customWidth="1"/>
    <col min="14" max="14" width="14.3333333333333" hidden="1" customWidth="1"/>
    <col min="15" max="15" width="13.25" hidden="1" customWidth="1"/>
    <col min="16" max="16" width="12" hidden="1" customWidth="1"/>
    <col min="17" max="17" width="8.75" style="4" hidden="1" customWidth="1"/>
    <col min="18" max="18" width="9.41666666666667" style="5" hidden="1" customWidth="1"/>
    <col min="19" max="19" width="19.0833333333333" hidden="1" customWidth="1"/>
    <col min="20" max="20" width="6.66666666666667" hidden="1" customWidth="1"/>
    <col min="21" max="21" width="10.0833333333333" customWidth="1"/>
    <col min="22" max="22" width="18" customWidth="1"/>
    <col min="23" max="23" width="19.9166666666667" customWidth="1"/>
  </cols>
  <sheetData>
    <row r="1" ht="30" customHeight="1" spans="1:23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1" customFormat="1" ht="39" customHeight="1" spans="1:2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/>
      <c r="M2" s="9" t="s">
        <v>12</v>
      </c>
      <c r="N2" s="9"/>
      <c r="O2" s="7" t="s">
        <v>13</v>
      </c>
      <c r="P2" s="7" t="s">
        <v>14</v>
      </c>
      <c r="Q2" s="9" t="s">
        <v>15</v>
      </c>
      <c r="R2" s="10" t="s">
        <v>16</v>
      </c>
      <c r="S2" s="7" t="s">
        <v>17</v>
      </c>
      <c r="T2" s="11" t="s">
        <v>18</v>
      </c>
      <c r="U2" s="10" t="s">
        <v>15</v>
      </c>
      <c r="V2" s="7" t="s">
        <v>16</v>
      </c>
      <c r="W2" s="7" t="s">
        <v>17</v>
      </c>
    </row>
    <row r="3" ht="20.75" customHeight="1" spans="1:23">
      <c r="A3" s="12">
        <v>27</v>
      </c>
      <c r="B3" s="13">
        <v>1</v>
      </c>
      <c r="C3" s="14" t="s">
        <v>19</v>
      </c>
      <c r="D3" s="15" t="s">
        <v>20</v>
      </c>
      <c r="E3" s="16" t="s">
        <v>21</v>
      </c>
      <c r="F3" s="16" t="s">
        <v>22</v>
      </c>
      <c r="G3" s="13">
        <v>60</v>
      </c>
      <c r="H3" s="13">
        <v>47</v>
      </c>
      <c r="I3" s="13">
        <v>63</v>
      </c>
      <c r="J3" s="13">
        <v>2</v>
      </c>
      <c r="K3" s="13" t="s">
        <v>23</v>
      </c>
      <c r="L3" s="16"/>
      <c r="M3" s="14">
        <v>68000</v>
      </c>
      <c r="N3" s="14">
        <v>68000</v>
      </c>
      <c r="O3" s="14">
        <v>20000</v>
      </c>
      <c r="P3" s="14">
        <v>20000</v>
      </c>
      <c r="Q3" s="17">
        <v>38000</v>
      </c>
      <c r="R3" s="18">
        <v>38000</v>
      </c>
      <c r="S3" s="16" t="s">
        <v>24</v>
      </c>
      <c r="T3" s="19">
        <v>0.7</v>
      </c>
      <c r="U3" s="20">
        <f>ROUND(Q3*T3,0)</f>
        <v>26600</v>
      </c>
      <c r="V3" s="21">
        <f>U3</f>
        <v>26600</v>
      </c>
      <c r="W3" s="22" t="s">
        <v>25</v>
      </c>
    </row>
    <row r="4" ht="20.75" customHeight="1" spans="1:23">
      <c r="A4" s="12">
        <v>27</v>
      </c>
      <c r="B4" s="13"/>
      <c r="C4" s="14"/>
      <c r="D4" s="15" t="s">
        <v>26</v>
      </c>
      <c r="E4" s="16" t="s">
        <v>27</v>
      </c>
      <c r="F4" s="16" t="s">
        <v>22</v>
      </c>
      <c r="G4" s="13"/>
      <c r="H4" s="13">
        <v>80</v>
      </c>
      <c r="I4" s="13">
        <v>120</v>
      </c>
      <c r="J4" s="13">
        <v>4</v>
      </c>
      <c r="K4" s="13" t="s">
        <v>23</v>
      </c>
      <c r="L4" s="16"/>
      <c r="M4" s="14"/>
      <c r="N4" s="14"/>
      <c r="O4" s="14"/>
      <c r="P4" s="14"/>
      <c r="Q4" s="17"/>
      <c r="R4" s="18"/>
      <c r="S4" s="16" t="s">
        <v>24</v>
      </c>
      <c r="T4" s="19"/>
      <c r="U4" s="20"/>
      <c r="V4" s="21"/>
      <c r="W4" s="22" t="s">
        <v>25</v>
      </c>
    </row>
    <row r="5" ht="20.75" customHeight="1" spans="1:23">
      <c r="A5" s="12">
        <v>27</v>
      </c>
      <c r="B5" s="13"/>
      <c r="C5" s="14"/>
      <c r="D5" s="15" t="s">
        <v>28</v>
      </c>
      <c r="E5" s="16" t="s">
        <v>29</v>
      </c>
      <c r="F5" s="16" t="s">
        <v>22</v>
      </c>
      <c r="G5" s="13">
        <v>200</v>
      </c>
      <c r="H5" s="13">
        <v>60</v>
      </c>
      <c r="I5" s="13">
        <v>120</v>
      </c>
      <c r="J5" s="13">
        <v>1</v>
      </c>
      <c r="K5" s="13" t="s">
        <v>23</v>
      </c>
      <c r="L5" s="16"/>
      <c r="M5" s="14"/>
      <c r="N5" s="14"/>
      <c r="O5" s="14"/>
      <c r="P5" s="14"/>
      <c r="Q5" s="17"/>
      <c r="R5" s="18"/>
      <c r="S5" s="16" t="s">
        <v>24</v>
      </c>
      <c r="T5" s="19"/>
      <c r="U5" s="20"/>
      <c r="V5" s="21"/>
      <c r="W5" s="22" t="s">
        <v>25</v>
      </c>
    </row>
    <row r="6" ht="20.75" customHeight="1" spans="1:23">
      <c r="A6" s="12">
        <v>27</v>
      </c>
      <c r="B6" s="13"/>
      <c r="C6" s="14"/>
      <c r="D6" s="15" t="s">
        <v>30</v>
      </c>
      <c r="E6" s="16" t="s">
        <v>31</v>
      </c>
      <c r="F6" s="16" t="s">
        <v>22</v>
      </c>
      <c r="G6" s="13">
        <v>124</v>
      </c>
      <c r="H6" s="13">
        <v>105</v>
      </c>
      <c r="I6" s="13">
        <v>56</v>
      </c>
      <c r="J6" s="13">
        <v>1</v>
      </c>
      <c r="K6" s="13" t="s">
        <v>23</v>
      </c>
      <c r="L6" s="16"/>
      <c r="M6" s="14"/>
      <c r="N6" s="14"/>
      <c r="O6" s="14"/>
      <c r="P6" s="14"/>
      <c r="Q6" s="17"/>
      <c r="R6" s="18"/>
      <c r="S6" s="16" t="s">
        <v>24</v>
      </c>
      <c r="T6" s="19"/>
      <c r="U6" s="20"/>
      <c r="V6" s="21"/>
      <c r="W6" s="22" t="s">
        <v>25</v>
      </c>
    </row>
    <row r="7" ht="20.75" customHeight="1" spans="1:23">
      <c r="A7" s="12">
        <v>27</v>
      </c>
      <c r="B7" s="13"/>
      <c r="C7" s="14"/>
      <c r="D7" s="15" t="s">
        <v>32</v>
      </c>
      <c r="E7" s="16" t="s">
        <v>33</v>
      </c>
      <c r="F7" s="16" t="s">
        <v>22</v>
      </c>
      <c r="G7" s="13">
        <v>37</v>
      </c>
      <c r="H7" s="13">
        <v>37</v>
      </c>
      <c r="I7" s="13">
        <v>96</v>
      </c>
      <c r="J7" s="13">
        <v>2</v>
      </c>
      <c r="K7" s="13" t="s">
        <v>23</v>
      </c>
      <c r="L7" s="16"/>
      <c r="M7" s="14"/>
      <c r="N7" s="14"/>
      <c r="O7" s="14"/>
      <c r="P7" s="14"/>
      <c r="Q7" s="17"/>
      <c r="R7" s="18"/>
      <c r="S7" s="16" t="s">
        <v>24</v>
      </c>
      <c r="T7" s="19"/>
      <c r="U7" s="20"/>
      <c r="V7" s="21"/>
      <c r="W7" s="22" t="s">
        <v>25</v>
      </c>
    </row>
    <row r="8" ht="20.75" customHeight="1" spans="1:23">
      <c r="A8" s="12">
        <v>27</v>
      </c>
      <c r="B8" s="13">
        <v>2</v>
      </c>
      <c r="C8" s="14" t="s">
        <v>34</v>
      </c>
      <c r="D8" s="15" t="s">
        <v>35</v>
      </c>
      <c r="E8" s="16" t="s">
        <v>36</v>
      </c>
      <c r="F8" s="16" t="s">
        <v>37</v>
      </c>
      <c r="G8" s="13">
        <v>210</v>
      </c>
      <c r="H8" s="13">
        <v>180</v>
      </c>
      <c r="I8" s="13">
        <v>95</v>
      </c>
      <c r="J8" s="13">
        <v>1</v>
      </c>
      <c r="K8" s="13" t="s">
        <v>23</v>
      </c>
      <c r="L8" s="16"/>
      <c r="M8" s="14">
        <v>22800</v>
      </c>
      <c r="N8" s="14">
        <v>22800</v>
      </c>
      <c r="O8" s="14">
        <v>6800</v>
      </c>
      <c r="P8" s="14">
        <v>6800</v>
      </c>
      <c r="Q8" s="17">
        <v>12000</v>
      </c>
      <c r="R8" s="18">
        <v>12000</v>
      </c>
      <c r="S8" s="16" t="s">
        <v>38</v>
      </c>
      <c r="T8" s="19">
        <v>0.7</v>
      </c>
      <c r="U8" s="20">
        <f>Q8*T8</f>
        <v>8400</v>
      </c>
      <c r="V8" s="21">
        <f>U8</f>
        <v>8400</v>
      </c>
      <c r="W8" s="22" t="s">
        <v>39</v>
      </c>
    </row>
    <row r="9" ht="20.75" customHeight="1" spans="1:23">
      <c r="A9" s="12">
        <v>27</v>
      </c>
      <c r="B9" s="13"/>
      <c r="C9" s="14"/>
      <c r="D9" s="15" t="s">
        <v>40</v>
      </c>
      <c r="E9" s="16" t="s">
        <v>41</v>
      </c>
      <c r="F9" s="16" t="s">
        <v>37</v>
      </c>
      <c r="G9" s="13">
        <v>50</v>
      </c>
      <c r="H9" s="13">
        <v>50</v>
      </c>
      <c r="I9" s="13">
        <v>53</v>
      </c>
      <c r="J9" s="13">
        <v>2</v>
      </c>
      <c r="K9" s="13" t="s">
        <v>23</v>
      </c>
      <c r="L9" s="16"/>
      <c r="M9" s="14"/>
      <c r="N9" s="14"/>
      <c r="O9" s="14"/>
      <c r="P9" s="14"/>
      <c r="Q9" s="17"/>
      <c r="R9" s="18"/>
      <c r="S9" s="16"/>
      <c r="T9" s="19"/>
      <c r="U9" s="20"/>
      <c r="V9" s="21"/>
      <c r="W9" s="22"/>
    </row>
    <row r="10" ht="20.75" customHeight="1" spans="1:23">
      <c r="A10" s="12">
        <v>27</v>
      </c>
      <c r="B10" s="13">
        <v>3</v>
      </c>
      <c r="C10" s="14" t="s">
        <v>42</v>
      </c>
      <c r="D10" s="15">
        <v>3</v>
      </c>
      <c r="E10" s="16" t="s">
        <v>43</v>
      </c>
      <c r="F10" s="16" t="s">
        <v>37</v>
      </c>
      <c r="G10" s="13">
        <v>210</v>
      </c>
      <c r="H10" s="13">
        <v>57</v>
      </c>
      <c r="I10" s="13">
        <v>210</v>
      </c>
      <c r="J10" s="13">
        <v>6</v>
      </c>
      <c r="K10" s="13" t="s">
        <v>23</v>
      </c>
      <c r="L10" s="16"/>
      <c r="M10" s="14">
        <v>22000</v>
      </c>
      <c r="N10" s="14">
        <f>22000*J10</f>
        <v>132000</v>
      </c>
      <c r="O10" s="14">
        <v>6600</v>
      </c>
      <c r="P10" s="14">
        <f>6*6600</f>
        <v>39600</v>
      </c>
      <c r="Q10" s="17">
        <v>14000</v>
      </c>
      <c r="R10" s="18">
        <f>J10*Q10</f>
        <v>84000</v>
      </c>
      <c r="S10" s="16" t="s">
        <v>44</v>
      </c>
      <c r="T10" s="19">
        <v>0.7</v>
      </c>
      <c r="U10" s="20">
        <f>Q10*T10</f>
        <v>9800</v>
      </c>
      <c r="V10" s="23">
        <f>U10*J10</f>
        <v>58800</v>
      </c>
      <c r="W10" s="22" t="s">
        <v>45</v>
      </c>
    </row>
    <row r="11" ht="20.75" customHeight="1" spans="1:23">
      <c r="A11" s="12">
        <v>27</v>
      </c>
      <c r="B11" s="13">
        <v>4</v>
      </c>
      <c r="C11" s="14" t="s">
        <v>46</v>
      </c>
      <c r="D11" s="15" t="s">
        <v>47</v>
      </c>
      <c r="E11" s="16" t="s">
        <v>48</v>
      </c>
      <c r="F11" s="16" t="s">
        <v>49</v>
      </c>
      <c r="G11" s="13">
        <v>75</v>
      </c>
      <c r="H11" s="13">
        <v>50</v>
      </c>
      <c r="I11" s="13">
        <v>100</v>
      </c>
      <c r="J11" s="13">
        <v>2</v>
      </c>
      <c r="K11" s="13" t="s">
        <v>23</v>
      </c>
      <c r="L11" s="16"/>
      <c r="M11" s="14">
        <v>6800</v>
      </c>
      <c r="N11" s="14">
        <v>6800</v>
      </c>
      <c r="O11" s="14">
        <v>2000</v>
      </c>
      <c r="P11" s="14">
        <v>2000</v>
      </c>
      <c r="Q11" s="17">
        <v>3600</v>
      </c>
      <c r="R11" s="18">
        <f>Q11</f>
        <v>3600</v>
      </c>
      <c r="S11" s="16"/>
      <c r="T11" s="19">
        <v>0.7</v>
      </c>
      <c r="U11" s="20">
        <f>Q11*T11</f>
        <v>2520</v>
      </c>
      <c r="V11" s="21">
        <f>U11</f>
        <v>2520</v>
      </c>
      <c r="W11" s="22"/>
    </row>
    <row r="12" ht="20.75" customHeight="1" spans="1:23">
      <c r="A12" s="12">
        <v>27</v>
      </c>
      <c r="B12" s="13"/>
      <c r="C12" s="14"/>
      <c r="D12" s="15" t="s">
        <v>50</v>
      </c>
      <c r="E12" s="16" t="s">
        <v>51</v>
      </c>
      <c r="F12" s="16" t="s">
        <v>49</v>
      </c>
      <c r="G12" s="13">
        <v>48</v>
      </c>
      <c r="H12" s="13">
        <v>40</v>
      </c>
      <c r="I12" s="13">
        <v>70</v>
      </c>
      <c r="J12" s="13">
        <v>1</v>
      </c>
      <c r="K12" s="13" t="s">
        <v>23</v>
      </c>
      <c r="L12" s="16"/>
      <c r="M12" s="14"/>
      <c r="N12" s="14"/>
      <c r="O12" s="14"/>
      <c r="P12" s="14"/>
      <c r="Q12" s="17"/>
      <c r="R12" s="18"/>
      <c r="S12" s="16"/>
      <c r="T12" s="19"/>
      <c r="U12" s="20"/>
      <c r="V12" s="21"/>
      <c r="W12" s="22"/>
    </row>
    <row r="13" ht="20.75" customHeight="1" spans="1:23">
      <c r="A13" s="12">
        <v>27</v>
      </c>
      <c r="B13" s="13">
        <v>5</v>
      </c>
      <c r="C13" s="14" t="s">
        <v>46</v>
      </c>
      <c r="D13" s="15" t="s">
        <v>52</v>
      </c>
      <c r="E13" s="16" t="s">
        <v>48</v>
      </c>
      <c r="F13" s="16" t="s">
        <v>53</v>
      </c>
      <c r="G13" s="13">
        <v>62</v>
      </c>
      <c r="H13" s="13">
        <v>50</v>
      </c>
      <c r="I13" s="13">
        <v>98</v>
      </c>
      <c r="J13" s="13">
        <v>2</v>
      </c>
      <c r="K13" s="13" t="s">
        <v>23</v>
      </c>
      <c r="L13" s="16"/>
      <c r="M13" s="14">
        <v>6800</v>
      </c>
      <c r="N13" s="14">
        <v>6800</v>
      </c>
      <c r="O13" s="14">
        <v>2000</v>
      </c>
      <c r="P13" s="14">
        <v>2000</v>
      </c>
      <c r="Q13" s="17">
        <v>3200</v>
      </c>
      <c r="R13" s="18">
        <f>Q13</f>
        <v>3200</v>
      </c>
      <c r="S13" s="16" t="s">
        <v>54</v>
      </c>
      <c r="T13" s="19">
        <v>0.7</v>
      </c>
      <c r="U13" s="20">
        <f>Q13*T13</f>
        <v>2240</v>
      </c>
      <c r="V13" s="21">
        <f>U13</f>
        <v>2240</v>
      </c>
      <c r="W13" s="22" t="s">
        <v>55</v>
      </c>
    </row>
    <row r="14" ht="20.75" customHeight="1" spans="1:23">
      <c r="A14" s="12">
        <v>27</v>
      </c>
      <c r="B14" s="13"/>
      <c r="C14" s="14"/>
      <c r="D14" s="15" t="s">
        <v>56</v>
      </c>
      <c r="E14" s="16" t="s">
        <v>51</v>
      </c>
      <c r="F14" s="16" t="s">
        <v>53</v>
      </c>
      <c r="G14" s="13">
        <v>48</v>
      </c>
      <c r="H14" s="13">
        <v>39</v>
      </c>
      <c r="I14" s="13">
        <v>68</v>
      </c>
      <c r="J14" s="13">
        <v>1</v>
      </c>
      <c r="K14" s="13" t="s">
        <v>23</v>
      </c>
      <c r="L14" s="16"/>
      <c r="M14" s="14"/>
      <c r="N14" s="14"/>
      <c r="O14" s="14"/>
      <c r="P14" s="14"/>
      <c r="Q14" s="17"/>
      <c r="R14" s="18"/>
      <c r="S14" s="16"/>
      <c r="T14" s="19"/>
      <c r="U14" s="20"/>
      <c r="V14" s="21"/>
      <c r="W14" s="22"/>
    </row>
    <row r="15" ht="20.75" customHeight="1" spans="1:23">
      <c r="A15" s="12">
        <v>28</v>
      </c>
      <c r="B15" s="13">
        <v>6</v>
      </c>
      <c r="C15" s="14" t="s">
        <v>57</v>
      </c>
      <c r="D15" s="15" t="s">
        <v>58</v>
      </c>
      <c r="E15" s="16" t="s">
        <v>59</v>
      </c>
      <c r="F15" s="16" t="s">
        <v>60</v>
      </c>
      <c r="G15" s="13">
        <v>200</v>
      </c>
      <c r="H15" s="13">
        <v>180</v>
      </c>
      <c r="I15" s="13">
        <v>43</v>
      </c>
      <c r="J15" s="13">
        <v>1</v>
      </c>
      <c r="K15" s="13" t="s">
        <v>23</v>
      </c>
      <c r="L15" s="16"/>
      <c r="M15" s="14">
        <v>10800</v>
      </c>
      <c r="N15" s="14">
        <v>10800</v>
      </c>
      <c r="O15" s="14">
        <v>3000</v>
      </c>
      <c r="P15" s="14">
        <v>3000</v>
      </c>
      <c r="Q15" s="17">
        <v>5000</v>
      </c>
      <c r="R15" s="18">
        <f>Q15</f>
        <v>5000</v>
      </c>
      <c r="S15" s="16" t="s">
        <v>61</v>
      </c>
      <c r="T15" s="19">
        <v>0.7</v>
      </c>
      <c r="U15" s="20">
        <f>T15*Q15</f>
        <v>3500</v>
      </c>
      <c r="V15" s="21">
        <f>U15</f>
        <v>3500</v>
      </c>
      <c r="W15" s="22" t="s">
        <v>62</v>
      </c>
    </row>
    <row r="16" ht="20.75" customHeight="1" spans="1:23">
      <c r="A16" s="12">
        <v>28</v>
      </c>
      <c r="B16" s="13"/>
      <c r="C16" s="14"/>
      <c r="D16" s="15" t="s">
        <v>63</v>
      </c>
      <c r="E16" s="16" t="s">
        <v>64</v>
      </c>
      <c r="F16" s="16" t="s">
        <v>60</v>
      </c>
      <c r="G16" s="13">
        <v>50</v>
      </c>
      <c r="H16" s="13">
        <v>53</v>
      </c>
      <c r="I16" s="13">
        <v>57</v>
      </c>
      <c r="J16" s="13">
        <v>2</v>
      </c>
      <c r="K16" s="13" t="s">
        <v>23</v>
      </c>
      <c r="L16" s="16"/>
      <c r="M16" s="14"/>
      <c r="N16" s="14"/>
      <c r="O16" s="14"/>
      <c r="P16" s="14"/>
      <c r="Q16" s="17"/>
      <c r="R16" s="18"/>
      <c r="S16" s="16"/>
      <c r="T16" s="19"/>
      <c r="U16" s="20"/>
      <c r="V16" s="21"/>
      <c r="W16" s="22"/>
    </row>
    <row r="17" ht="20.75" customHeight="1" spans="1:23">
      <c r="A17" s="12">
        <v>28</v>
      </c>
      <c r="B17" s="13">
        <v>7</v>
      </c>
      <c r="C17" s="14" t="s">
        <v>65</v>
      </c>
      <c r="D17" s="15" t="s">
        <v>66</v>
      </c>
      <c r="E17" s="16" t="s">
        <v>67</v>
      </c>
      <c r="F17" s="16" t="s">
        <v>60</v>
      </c>
      <c r="G17" s="13">
        <v>110</v>
      </c>
      <c r="H17" s="13">
        <v>50</v>
      </c>
      <c r="I17" s="13">
        <v>165</v>
      </c>
      <c r="J17" s="13">
        <v>1</v>
      </c>
      <c r="K17" s="13" t="s">
        <v>23</v>
      </c>
      <c r="L17" s="16"/>
      <c r="M17" s="14">
        <v>6800</v>
      </c>
      <c r="N17" s="14">
        <v>6800</v>
      </c>
      <c r="O17" s="14">
        <v>2000</v>
      </c>
      <c r="P17" s="14">
        <v>2000</v>
      </c>
      <c r="Q17" s="17">
        <v>3500</v>
      </c>
      <c r="R17" s="18">
        <f>Q17</f>
        <v>3500</v>
      </c>
      <c r="S17" s="16" t="s">
        <v>68</v>
      </c>
      <c r="T17" s="19">
        <v>0.7</v>
      </c>
      <c r="U17" s="20">
        <f>Q17*T17</f>
        <v>2450</v>
      </c>
      <c r="V17" s="21">
        <f>U17</f>
        <v>2450</v>
      </c>
      <c r="W17" s="22" t="s">
        <v>69</v>
      </c>
    </row>
    <row r="18" ht="20.75" customHeight="1" spans="1:23">
      <c r="A18" s="12">
        <v>28</v>
      </c>
      <c r="B18" s="13"/>
      <c r="C18" s="14"/>
      <c r="D18" s="15" t="s">
        <v>70</v>
      </c>
      <c r="E18" s="16" t="s">
        <v>71</v>
      </c>
      <c r="F18" s="16" t="s">
        <v>60</v>
      </c>
      <c r="G18" s="13">
        <v>40</v>
      </c>
      <c r="H18" s="13">
        <v>40</v>
      </c>
      <c r="I18" s="13">
        <v>42</v>
      </c>
      <c r="J18" s="13">
        <v>1</v>
      </c>
      <c r="K18" s="13" t="s">
        <v>23</v>
      </c>
      <c r="L18" s="16"/>
      <c r="M18" s="14"/>
      <c r="N18" s="14"/>
      <c r="O18" s="14"/>
      <c r="P18" s="14"/>
      <c r="Q18" s="17"/>
      <c r="R18" s="18"/>
      <c r="S18" s="16"/>
      <c r="T18" s="19"/>
      <c r="U18" s="20"/>
      <c r="V18" s="21"/>
      <c r="W18" s="22"/>
    </row>
    <row r="19" ht="20.75" customHeight="1" spans="1:23">
      <c r="A19" s="12">
        <v>28</v>
      </c>
      <c r="B19" s="13">
        <v>8</v>
      </c>
      <c r="C19" s="14" t="s">
        <v>72</v>
      </c>
      <c r="D19" s="15" t="s">
        <v>73</v>
      </c>
      <c r="E19" s="16" t="s">
        <v>74</v>
      </c>
      <c r="F19" s="16" t="s">
        <v>75</v>
      </c>
      <c r="G19" s="13">
        <v>44</v>
      </c>
      <c r="H19" s="13">
        <v>40</v>
      </c>
      <c r="I19" s="13">
        <v>103</v>
      </c>
      <c r="J19" s="13">
        <v>4</v>
      </c>
      <c r="K19" s="13" t="s">
        <v>23</v>
      </c>
      <c r="L19" s="16"/>
      <c r="M19" s="14">
        <v>42000</v>
      </c>
      <c r="N19" s="14">
        <v>42000</v>
      </c>
      <c r="O19" s="14">
        <v>12000</v>
      </c>
      <c r="P19" s="14">
        <v>12000</v>
      </c>
      <c r="Q19" s="17">
        <v>20000</v>
      </c>
      <c r="R19" s="18">
        <f>Q19</f>
        <v>20000</v>
      </c>
      <c r="S19" s="16" t="s">
        <v>76</v>
      </c>
      <c r="T19" s="19">
        <v>0.7</v>
      </c>
      <c r="U19" s="20">
        <f>Q19*T19</f>
        <v>14000</v>
      </c>
      <c r="V19" s="21">
        <f>U19</f>
        <v>14000</v>
      </c>
      <c r="W19" s="22" t="s">
        <v>77</v>
      </c>
    </row>
    <row r="20" ht="20.75" customHeight="1" spans="1:23">
      <c r="A20" s="12">
        <v>28</v>
      </c>
      <c r="B20" s="13"/>
      <c r="C20" s="14"/>
      <c r="D20" s="15" t="s">
        <v>78</v>
      </c>
      <c r="E20" s="16" t="s">
        <v>79</v>
      </c>
      <c r="F20" s="16" t="s">
        <v>75</v>
      </c>
      <c r="G20" s="13">
        <v>50</v>
      </c>
      <c r="H20" s="13">
        <v>45</v>
      </c>
      <c r="I20" s="13">
        <v>103</v>
      </c>
      <c r="J20" s="13">
        <v>2</v>
      </c>
      <c r="K20" s="13" t="s">
        <v>23</v>
      </c>
      <c r="L20" s="16"/>
      <c r="M20" s="14"/>
      <c r="N20" s="14"/>
      <c r="O20" s="14"/>
      <c r="P20" s="14"/>
      <c r="Q20" s="17"/>
      <c r="R20" s="18"/>
      <c r="S20" s="16" t="s">
        <v>80</v>
      </c>
      <c r="T20" s="19"/>
      <c r="U20" s="20"/>
      <c r="V20" s="21"/>
      <c r="W20" s="22" t="s">
        <v>81</v>
      </c>
    </row>
    <row r="21" ht="20.75" customHeight="1" spans="1:23">
      <c r="A21" s="12">
        <v>28</v>
      </c>
      <c r="B21" s="13"/>
      <c r="C21" s="14"/>
      <c r="D21" s="15" t="s">
        <v>82</v>
      </c>
      <c r="E21" s="16" t="s">
        <v>83</v>
      </c>
      <c r="F21" s="16" t="s">
        <v>75</v>
      </c>
      <c r="G21" s="13">
        <v>150</v>
      </c>
      <c r="H21" s="13">
        <v>100</v>
      </c>
      <c r="I21" s="13">
        <v>80</v>
      </c>
      <c r="J21" s="13">
        <v>1</v>
      </c>
      <c r="K21" s="13" t="s">
        <v>23</v>
      </c>
      <c r="L21" s="16"/>
      <c r="M21" s="14"/>
      <c r="N21" s="14"/>
      <c r="O21" s="14"/>
      <c r="P21" s="14"/>
      <c r="Q21" s="17"/>
      <c r="R21" s="18"/>
      <c r="S21" s="16"/>
      <c r="T21" s="19"/>
      <c r="U21" s="20"/>
      <c r="V21" s="21"/>
      <c r="W21" s="22"/>
    </row>
    <row r="22" ht="20.75" customHeight="1" spans="1:23">
      <c r="A22" s="12">
        <v>28</v>
      </c>
      <c r="B22" s="13">
        <v>9</v>
      </c>
      <c r="C22" s="14" t="s">
        <v>84</v>
      </c>
      <c r="D22" s="15" t="s">
        <v>85</v>
      </c>
      <c r="E22" s="16" t="s">
        <v>86</v>
      </c>
      <c r="F22" s="16" t="s">
        <v>49</v>
      </c>
      <c r="G22" s="13">
        <v>147</v>
      </c>
      <c r="H22" s="13">
        <v>90</v>
      </c>
      <c r="I22" s="13">
        <v>80</v>
      </c>
      <c r="J22" s="13">
        <v>1</v>
      </c>
      <c r="K22" s="13" t="s">
        <v>23</v>
      </c>
      <c r="L22" s="16"/>
      <c r="M22" s="14">
        <v>8800</v>
      </c>
      <c r="N22" s="14">
        <v>8800</v>
      </c>
      <c r="O22" s="14">
        <v>2600</v>
      </c>
      <c r="P22" s="14">
        <v>2600</v>
      </c>
      <c r="Q22" s="17">
        <v>4500</v>
      </c>
      <c r="R22" s="18">
        <f>Q22</f>
        <v>4500</v>
      </c>
      <c r="S22" s="16"/>
      <c r="T22" s="19">
        <v>0.7</v>
      </c>
      <c r="U22" s="20">
        <f>T22*Q22</f>
        <v>3150</v>
      </c>
      <c r="V22" s="21">
        <f>U22</f>
        <v>3150</v>
      </c>
      <c r="W22" s="22"/>
    </row>
    <row r="23" ht="20.75" customHeight="1" spans="1:23">
      <c r="A23" s="12">
        <v>28</v>
      </c>
      <c r="B23" s="13"/>
      <c r="C23" s="14"/>
      <c r="D23" s="15" t="s">
        <v>87</v>
      </c>
      <c r="E23" s="16" t="s">
        <v>88</v>
      </c>
      <c r="F23" s="16" t="s">
        <v>49</v>
      </c>
      <c r="G23" s="13">
        <v>47</v>
      </c>
      <c r="H23" s="13">
        <v>40</v>
      </c>
      <c r="I23" s="13">
        <v>103</v>
      </c>
      <c r="J23" s="13">
        <v>6</v>
      </c>
      <c r="K23" s="13" t="s">
        <v>23</v>
      </c>
      <c r="L23" s="16"/>
      <c r="M23" s="14"/>
      <c r="N23" s="14"/>
      <c r="O23" s="14"/>
      <c r="P23" s="14"/>
      <c r="Q23" s="17"/>
      <c r="R23" s="18"/>
      <c r="S23" s="16" t="s">
        <v>76</v>
      </c>
      <c r="T23" s="19"/>
      <c r="U23" s="20"/>
      <c r="V23" s="21"/>
      <c r="W23" s="22" t="s">
        <v>77</v>
      </c>
    </row>
    <row r="24" ht="20.75" customHeight="1" spans="1:23">
      <c r="A24" s="12">
        <v>28</v>
      </c>
      <c r="B24" s="13">
        <v>10</v>
      </c>
      <c r="C24" s="14" t="s">
        <v>89</v>
      </c>
      <c r="D24" s="15" t="s">
        <v>90</v>
      </c>
      <c r="E24" s="16" t="s">
        <v>91</v>
      </c>
      <c r="F24" s="16" t="s">
        <v>22</v>
      </c>
      <c r="G24" s="13">
        <v>105</v>
      </c>
      <c r="H24" s="13">
        <v>90</v>
      </c>
      <c r="I24" s="13">
        <v>76</v>
      </c>
      <c r="J24" s="13">
        <v>1</v>
      </c>
      <c r="K24" s="13" t="s">
        <v>23</v>
      </c>
      <c r="L24" s="16"/>
      <c r="M24" s="14">
        <v>8800</v>
      </c>
      <c r="N24" s="14">
        <v>8800</v>
      </c>
      <c r="O24" s="14">
        <v>2600</v>
      </c>
      <c r="P24" s="14">
        <v>2600</v>
      </c>
      <c r="Q24" s="17">
        <v>4500</v>
      </c>
      <c r="R24" s="18">
        <f>Q24</f>
        <v>4500</v>
      </c>
      <c r="S24" s="16"/>
      <c r="T24" s="19">
        <v>0.7</v>
      </c>
      <c r="U24" s="20">
        <f t="shared" ref="U24" si="0">T24*Q24</f>
        <v>3150</v>
      </c>
      <c r="V24" s="21">
        <f>U24</f>
        <v>3150</v>
      </c>
      <c r="W24" s="22"/>
    </row>
    <row r="25" ht="20.75" customHeight="1" spans="1:23">
      <c r="A25" s="12">
        <v>28</v>
      </c>
      <c r="B25" s="13"/>
      <c r="C25" s="14"/>
      <c r="D25" s="15" t="s">
        <v>92</v>
      </c>
      <c r="E25" s="16" t="s">
        <v>93</v>
      </c>
      <c r="F25" s="16" t="s">
        <v>22</v>
      </c>
      <c r="G25" s="13">
        <v>43</v>
      </c>
      <c r="H25" s="13">
        <v>43</v>
      </c>
      <c r="I25" s="13">
        <v>107</v>
      </c>
      <c r="J25" s="13">
        <v>6</v>
      </c>
      <c r="K25" s="13" t="s">
        <v>23</v>
      </c>
      <c r="L25" s="16"/>
      <c r="M25" s="14"/>
      <c r="N25" s="14"/>
      <c r="O25" s="14"/>
      <c r="P25" s="14"/>
      <c r="Q25" s="17"/>
      <c r="R25" s="18"/>
      <c r="S25" s="16" t="s">
        <v>94</v>
      </c>
      <c r="T25" s="19"/>
      <c r="U25" s="20"/>
      <c r="V25" s="21"/>
      <c r="W25" s="22" t="s">
        <v>95</v>
      </c>
    </row>
    <row r="26" ht="20.75" customHeight="1" spans="1:23">
      <c r="A26" s="12">
        <v>28</v>
      </c>
      <c r="B26" s="13">
        <v>11</v>
      </c>
      <c r="C26" s="14" t="s">
        <v>96</v>
      </c>
      <c r="D26" s="15" t="s">
        <v>97</v>
      </c>
      <c r="E26" s="16" t="s">
        <v>98</v>
      </c>
      <c r="F26" s="16" t="s">
        <v>22</v>
      </c>
      <c r="G26" s="13">
        <v>100</v>
      </c>
      <c r="H26" s="13">
        <v>94</v>
      </c>
      <c r="I26" s="13">
        <v>80</v>
      </c>
      <c r="J26" s="13">
        <v>1</v>
      </c>
      <c r="K26" s="13" t="s">
        <v>23</v>
      </c>
      <c r="L26" s="16"/>
      <c r="M26" s="14">
        <v>8800</v>
      </c>
      <c r="N26" s="14">
        <v>8800</v>
      </c>
      <c r="O26" s="14">
        <v>2600</v>
      </c>
      <c r="P26" s="14">
        <v>2600</v>
      </c>
      <c r="Q26" s="17">
        <v>4500</v>
      </c>
      <c r="R26" s="18">
        <f>Q26</f>
        <v>4500</v>
      </c>
      <c r="S26" s="16"/>
      <c r="T26" s="19">
        <v>0.7</v>
      </c>
      <c r="U26" s="20">
        <f t="shared" ref="U26" si="1">T26*Q26</f>
        <v>3150</v>
      </c>
      <c r="V26" s="21">
        <f>U26</f>
        <v>3150</v>
      </c>
      <c r="W26" s="22"/>
    </row>
    <row r="27" ht="20.75" customHeight="1" spans="1:23">
      <c r="A27" s="12">
        <v>28</v>
      </c>
      <c r="B27" s="13"/>
      <c r="C27" s="14"/>
      <c r="D27" s="15" t="s">
        <v>99</v>
      </c>
      <c r="E27" s="16" t="s">
        <v>100</v>
      </c>
      <c r="F27" s="16" t="s">
        <v>22</v>
      </c>
      <c r="G27" s="13">
        <v>43</v>
      </c>
      <c r="H27" s="13">
        <v>43</v>
      </c>
      <c r="I27" s="13">
        <v>97</v>
      </c>
      <c r="J27" s="13">
        <v>6</v>
      </c>
      <c r="K27" s="13" t="s">
        <v>23</v>
      </c>
      <c r="L27" s="16"/>
      <c r="M27" s="14"/>
      <c r="N27" s="14"/>
      <c r="O27" s="14"/>
      <c r="P27" s="14"/>
      <c r="Q27" s="17"/>
      <c r="R27" s="18"/>
      <c r="S27" s="16" t="s">
        <v>94</v>
      </c>
      <c r="T27" s="19"/>
      <c r="U27" s="20"/>
      <c r="V27" s="21"/>
      <c r="W27" s="22" t="s">
        <v>95</v>
      </c>
    </row>
    <row r="28" ht="20.75" customHeight="1" spans="1:23">
      <c r="A28" s="12">
        <v>29</v>
      </c>
      <c r="B28" s="13">
        <v>12</v>
      </c>
      <c r="C28" s="14" t="s">
        <v>101</v>
      </c>
      <c r="D28" s="15" t="s">
        <v>102</v>
      </c>
      <c r="E28" s="16" t="s">
        <v>27</v>
      </c>
      <c r="F28" s="16" t="s">
        <v>53</v>
      </c>
      <c r="G28" s="13">
        <v>60</v>
      </c>
      <c r="H28" s="13">
        <v>80</v>
      </c>
      <c r="I28" s="13">
        <v>115</v>
      </c>
      <c r="J28" s="13">
        <v>4</v>
      </c>
      <c r="K28" s="13" t="s">
        <v>23</v>
      </c>
      <c r="L28" s="16"/>
      <c r="M28" s="14">
        <v>68000</v>
      </c>
      <c r="N28" s="14">
        <v>68000</v>
      </c>
      <c r="O28" s="14">
        <v>20000</v>
      </c>
      <c r="P28" s="14">
        <v>20000</v>
      </c>
      <c r="Q28" s="17">
        <v>30000</v>
      </c>
      <c r="R28" s="18">
        <f>Q28</f>
        <v>30000</v>
      </c>
      <c r="S28" s="16"/>
      <c r="T28" s="19">
        <v>0.7</v>
      </c>
      <c r="U28" s="20">
        <f>T28*Q28</f>
        <v>21000</v>
      </c>
      <c r="V28" s="21">
        <f>U28</f>
        <v>21000</v>
      </c>
      <c r="W28" s="22"/>
    </row>
    <row r="29" ht="20.75" customHeight="1" spans="1:23">
      <c r="A29" s="12">
        <v>29</v>
      </c>
      <c r="B29" s="13"/>
      <c r="C29" s="14"/>
      <c r="D29" s="15" t="s">
        <v>103</v>
      </c>
      <c r="E29" s="16" t="s">
        <v>21</v>
      </c>
      <c r="F29" s="16" t="s">
        <v>53</v>
      </c>
      <c r="G29" s="13">
        <v>54</v>
      </c>
      <c r="H29" s="13">
        <v>60</v>
      </c>
      <c r="I29" s="13">
        <v>60</v>
      </c>
      <c r="J29" s="13">
        <v>2</v>
      </c>
      <c r="K29" s="13" t="s">
        <v>23</v>
      </c>
      <c r="L29" s="16"/>
      <c r="M29" s="14"/>
      <c r="N29" s="14"/>
      <c r="O29" s="14"/>
      <c r="P29" s="14"/>
      <c r="Q29" s="17"/>
      <c r="R29" s="18"/>
      <c r="S29" s="16"/>
      <c r="T29" s="19"/>
      <c r="U29" s="20"/>
      <c r="V29" s="21"/>
      <c r="W29" s="22"/>
    </row>
    <row r="30" ht="20.75" customHeight="1" spans="1:23">
      <c r="A30" s="12">
        <v>29</v>
      </c>
      <c r="B30" s="13"/>
      <c r="C30" s="14"/>
      <c r="D30" s="15" t="s">
        <v>104</v>
      </c>
      <c r="E30" s="16" t="s">
        <v>33</v>
      </c>
      <c r="F30" s="16" t="s">
        <v>53</v>
      </c>
      <c r="G30" s="13">
        <v>43</v>
      </c>
      <c r="H30" s="13">
        <v>43</v>
      </c>
      <c r="I30" s="13">
        <v>96</v>
      </c>
      <c r="J30" s="13">
        <v>2</v>
      </c>
      <c r="K30" s="13" t="s">
        <v>23</v>
      </c>
      <c r="L30" s="16"/>
      <c r="M30" s="14"/>
      <c r="N30" s="14"/>
      <c r="O30" s="14"/>
      <c r="P30" s="14"/>
      <c r="Q30" s="17"/>
      <c r="R30" s="18"/>
      <c r="S30" s="16"/>
      <c r="T30" s="19"/>
      <c r="U30" s="20"/>
      <c r="V30" s="21"/>
      <c r="W30" s="22"/>
    </row>
    <row r="31" ht="20.75" customHeight="1" spans="1:23">
      <c r="A31" s="12">
        <v>29</v>
      </c>
      <c r="B31" s="13"/>
      <c r="C31" s="14"/>
      <c r="D31" s="15" t="s">
        <v>105</v>
      </c>
      <c r="E31" s="16" t="s">
        <v>29</v>
      </c>
      <c r="F31" s="16" t="s">
        <v>53</v>
      </c>
      <c r="G31" s="13">
        <v>200</v>
      </c>
      <c r="H31" s="13">
        <v>60</v>
      </c>
      <c r="I31" s="13">
        <v>130</v>
      </c>
      <c r="J31" s="13">
        <v>1</v>
      </c>
      <c r="K31" s="13" t="s">
        <v>23</v>
      </c>
      <c r="L31" s="16"/>
      <c r="M31" s="14"/>
      <c r="N31" s="14"/>
      <c r="O31" s="14"/>
      <c r="P31" s="14"/>
      <c r="Q31" s="17"/>
      <c r="R31" s="18"/>
      <c r="S31" s="16"/>
      <c r="T31" s="19"/>
      <c r="U31" s="20"/>
      <c r="V31" s="21"/>
      <c r="W31" s="22"/>
    </row>
    <row r="32" ht="20.75" customHeight="1" spans="1:23">
      <c r="A32" s="12">
        <v>29</v>
      </c>
      <c r="B32" s="13"/>
      <c r="C32" s="14"/>
      <c r="D32" s="15" t="s">
        <v>106</v>
      </c>
      <c r="E32" s="16" t="s">
        <v>31</v>
      </c>
      <c r="F32" s="16" t="s">
        <v>53</v>
      </c>
      <c r="G32" s="13">
        <v>125</v>
      </c>
      <c r="H32" s="13">
        <v>105</v>
      </c>
      <c r="I32" s="13">
        <v>57</v>
      </c>
      <c r="J32" s="13">
        <v>1</v>
      </c>
      <c r="K32" s="13" t="s">
        <v>23</v>
      </c>
      <c r="L32" s="16"/>
      <c r="M32" s="14"/>
      <c r="N32" s="14"/>
      <c r="O32" s="14"/>
      <c r="P32" s="14"/>
      <c r="Q32" s="17"/>
      <c r="R32" s="18"/>
      <c r="S32" s="16"/>
      <c r="T32" s="19"/>
      <c r="U32" s="20"/>
      <c r="V32" s="21"/>
      <c r="W32" s="22"/>
    </row>
    <row r="33" ht="20.75" customHeight="1" spans="1:23">
      <c r="A33" s="12">
        <v>29</v>
      </c>
      <c r="B33" s="13">
        <v>13</v>
      </c>
      <c r="C33" s="14" t="s">
        <v>107</v>
      </c>
      <c r="D33" s="15" t="s">
        <v>108</v>
      </c>
      <c r="E33" s="16" t="s">
        <v>33</v>
      </c>
      <c r="F33" s="16" t="s">
        <v>75</v>
      </c>
      <c r="G33" s="13">
        <v>58</v>
      </c>
      <c r="H33" s="13">
        <v>58</v>
      </c>
      <c r="I33" s="13">
        <v>90</v>
      </c>
      <c r="J33" s="13">
        <v>2</v>
      </c>
      <c r="K33" s="13" t="s">
        <v>23</v>
      </c>
      <c r="L33" s="16"/>
      <c r="M33" s="14">
        <v>268000</v>
      </c>
      <c r="N33" s="14">
        <v>268000</v>
      </c>
      <c r="O33" s="14">
        <v>80000</v>
      </c>
      <c r="P33" s="14">
        <v>80000</v>
      </c>
      <c r="Q33" s="17">
        <v>120000</v>
      </c>
      <c r="R33" s="18">
        <f>Q33</f>
        <v>120000</v>
      </c>
      <c r="S33" s="16"/>
      <c r="T33" s="19">
        <v>0.7</v>
      </c>
      <c r="U33" s="20">
        <f>T33*Q33</f>
        <v>84000</v>
      </c>
      <c r="V33" s="18">
        <f>U33</f>
        <v>84000</v>
      </c>
      <c r="W33" s="22"/>
    </row>
    <row r="34" ht="20.75" customHeight="1" spans="1:23">
      <c r="A34" s="12">
        <v>29</v>
      </c>
      <c r="B34" s="13"/>
      <c r="C34" s="14"/>
      <c r="D34" s="15" t="s">
        <v>109</v>
      </c>
      <c r="E34" s="16" t="s">
        <v>27</v>
      </c>
      <c r="F34" s="16" t="s">
        <v>75</v>
      </c>
      <c r="G34" s="13">
        <v>95</v>
      </c>
      <c r="H34" s="13">
        <v>65</v>
      </c>
      <c r="I34" s="13">
        <v>114</v>
      </c>
      <c r="J34" s="13">
        <v>4</v>
      </c>
      <c r="K34" s="13" t="s">
        <v>23</v>
      </c>
      <c r="L34" s="16"/>
      <c r="M34" s="14"/>
      <c r="N34" s="14"/>
      <c r="O34" s="14"/>
      <c r="P34" s="14"/>
      <c r="Q34" s="17"/>
      <c r="R34" s="18"/>
      <c r="S34" s="16"/>
      <c r="T34" s="19"/>
      <c r="U34" s="20"/>
      <c r="V34" s="18"/>
      <c r="W34" s="22"/>
    </row>
    <row r="35" ht="20.75" customHeight="1" spans="1:23">
      <c r="A35" s="12">
        <v>29</v>
      </c>
      <c r="B35" s="13"/>
      <c r="C35" s="14"/>
      <c r="D35" s="15" t="s">
        <v>110</v>
      </c>
      <c r="E35" s="16" t="s">
        <v>21</v>
      </c>
      <c r="F35" s="16" t="s">
        <v>75</v>
      </c>
      <c r="G35" s="13">
        <v>60</v>
      </c>
      <c r="H35" s="13">
        <v>57</v>
      </c>
      <c r="I35" s="13">
        <v>67</v>
      </c>
      <c r="J35" s="13">
        <v>2</v>
      </c>
      <c r="K35" s="13" t="s">
        <v>23</v>
      </c>
      <c r="L35" s="16"/>
      <c r="M35" s="14"/>
      <c r="N35" s="14"/>
      <c r="O35" s="14"/>
      <c r="P35" s="14"/>
      <c r="Q35" s="17"/>
      <c r="R35" s="18"/>
      <c r="S35" s="16"/>
      <c r="T35" s="19"/>
      <c r="U35" s="20"/>
      <c r="V35" s="18"/>
      <c r="W35" s="22"/>
    </row>
    <row r="36" ht="20.75" customHeight="1" spans="1:23">
      <c r="A36" s="12">
        <v>29</v>
      </c>
      <c r="B36" s="13"/>
      <c r="C36" s="14"/>
      <c r="D36" s="15" t="s">
        <v>111</v>
      </c>
      <c r="E36" s="16" t="s">
        <v>112</v>
      </c>
      <c r="F36" s="16" t="s">
        <v>75</v>
      </c>
      <c r="G36" s="13">
        <v>38</v>
      </c>
      <c r="H36" s="13">
        <v>38</v>
      </c>
      <c r="I36" s="13">
        <v>30</v>
      </c>
      <c r="J36" s="13">
        <v>2</v>
      </c>
      <c r="K36" s="13" t="s">
        <v>23</v>
      </c>
      <c r="L36" s="16"/>
      <c r="M36" s="14"/>
      <c r="N36" s="14"/>
      <c r="O36" s="14"/>
      <c r="P36" s="14"/>
      <c r="Q36" s="17"/>
      <c r="R36" s="18"/>
      <c r="S36" s="16"/>
      <c r="T36" s="19"/>
      <c r="U36" s="20"/>
      <c r="V36" s="18"/>
      <c r="W36" s="22"/>
    </row>
    <row r="37" ht="20.75" customHeight="1" spans="1:23">
      <c r="A37" s="12">
        <v>29</v>
      </c>
      <c r="B37" s="13"/>
      <c r="C37" s="14"/>
      <c r="D37" s="15" t="s">
        <v>113</v>
      </c>
      <c r="E37" s="16" t="s">
        <v>31</v>
      </c>
      <c r="F37" s="16" t="s">
        <v>75</v>
      </c>
      <c r="G37" s="13">
        <v>128</v>
      </c>
      <c r="H37" s="13">
        <v>128</v>
      </c>
      <c r="I37" s="13">
        <v>58</v>
      </c>
      <c r="J37" s="13">
        <v>1</v>
      </c>
      <c r="K37" s="13" t="s">
        <v>23</v>
      </c>
      <c r="L37" s="16"/>
      <c r="M37" s="14"/>
      <c r="N37" s="14"/>
      <c r="O37" s="14"/>
      <c r="P37" s="14"/>
      <c r="Q37" s="17"/>
      <c r="R37" s="18"/>
      <c r="S37" s="16"/>
      <c r="T37" s="19"/>
      <c r="U37" s="20"/>
      <c r="V37" s="18"/>
      <c r="W37" s="22"/>
    </row>
    <row r="38" ht="20.75" customHeight="1" spans="1:23">
      <c r="A38" s="12">
        <v>29</v>
      </c>
      <c r="B38" s="13"/>
      <c r="C38" s="14"/>
      <c r="D38" s="15" t="s">
        <v>114</v>
      </c>
      <c r="E38" s="16" t="s">
        <v>29</v>
      </c>
      <c r="F38" s="16" t="s">
        <v>75</v>
      </c>
      <c r="G38" s="13">
        <v>203</v>
      </c>
      <c r="H38" s="13">
        <v>70</v>
      </c>
      <c r="I38" s="13">
        <v>124</v>
      </c>
      <c r="J38" s="13">
        <v>1</v>
      </c>
      <c r="K38" s="13" t="s">
        <v>23</v>
      </c>
      <c r="L38" s="16"/>
      <c r="M38" s="14"/>
      <c r="N38" s="14"/>
      <c r="O38" s="14"/>
      <c r="P38" s="14"/>
      <c r="Q38" s="17"/>
      <c r="R38" s="18"/>
      <c r="S38" s="16"/>
      <c r="T38" s="19"/>
      <c r="U38" s="20"/>
      <c r="V38" s="18"/>
      <c r="W38" s="22"/>
    </row>
    <row r="39" ht="20.75" customHeight="1" spans="1:23">
      <c r="A39" s="12">
        <v>29</v>
      </c>
      <c r="B39" s="13"/>
      <c r="C39" s="14"/>
      <c r="D39" s="15" t="s">
        <v>115</v>
      </c>
      <c r="E39" s="16" t="s">
        <v>116</v>
      </c>
      <c r="F39" s="16" t="s">
        <v>75</v>
      </c>
      <c r="G39" s="13">
        <v>55</v>
      </c>
      <c r="H39" s="13">
        <v>38</v>
      </c>
      <c r="I39" s="13">
        <v>25</v>
      </c>
      <c r="J39" s="13">
        <v>1</v>
      </c>
      <c r="K39" s="13" t="s">
        <v>23</v>
      </c>
      <c r="L39" s="16"/>
      <c r="M39" s="14"/>
      <c r="N39" s="14"/>
      <c r="O39" s="14"/>
      <c r="P39" s="14"/>
      <c r="Q39" s="17"/>
      <c r="R39" s="18"/>
      <c r="S39" s="16"/>
      <c r="T39" s="19"/>
      <c r="U39" s="20"/>
      <c r="V39" s="18"/>
      <c r="W39" s="22"/>
    </row>
    <row r="40" ht="20.75" customHeight="1" spans="1:23">
      <c r="A40" s="12">
        <v>29</v>
      </c>
      <c r="B40" s="13">
        <v>14</v>
      </c>
      <c r="C40" s="14" t="s">
        <v>46</v>
      </c>
      <c r="D40" s="15" t="s">
        <v>117</v>
      </c>
      <c r="E40" s="16" t="s">
        <v>48</v>
      </c>
      <c r="F40" s="16" t="s">
        <v>118</v>
      </c>
      <c r="G40" s="13">
        <v>63</v>
      </c>
      <c r="H40" s="13">
        <v>50</v>
      </c>
      <c r="I40" s="13">
        <v>100</v>
      </c>
      <c r="J40" s="13">
        <v>2</v>
      </c>
      <c r="K40" s="13" t="s">
        <v>23</v>
      </c>
      <c r="L40" s="16"/>
      <c r="M40" s="14">
        <v>46000</v>
      </c>
      <c r="N40" s="14">
        <v>46000</v>
      </c>
      <c r="O40" s="14">
        <v>13000</v>
      </c>
      <c r="P40" s="14">
        <v>13000</v>
      </c>
      <c r="Q40" s="17">
        <v>22000</v>
      </c>
      <c r="R40" s="18">
        <f>Q40</f>
        <v>22000</v>
      </c>
      <c r="S40" s="16"/>
      <c r="T40" s="19">
        <v>0.8</v>
      </c>
      <c r="U40" s="20">
        <f>T40*Q40</f>
        <v>17600</v>
      </c>
      <c r="V40" s="18">
        <f>U40</f>
        <v>17600</v>
      </c>
      <c r="W40" s="22"/>
    </row>
    <row r="41" ht="20.75" customHeight="1" spans="1:23">
      <c r="A41" s="12">
        <v>29</v>
      </c>
      <c r="B41" s="13"/>
      <c r="C41" s="14"/>
      <c r="D41" s="15" t="s">
        <v>119</v>
      </c>
      <c r="E41" s="16" t="s">
        <v>51</v>
      </c>
      <c r="F41" s="16" t="s">
        <v>118</v>
      </c>
      <c r="G41" s="13">
        <v>50</v>
      </c>
      <c r="H41" s="13">
        <v>40</v>
      </c>
      <c r="I41" s="13">
        <v>66</v>
      </c>
      <c r="J41" s="13">
        <v>1</v>
      </c>
      <c r="K41" s="13" t="s">
        <v>23</v>
      </c>
      <c r="L41" s="16"/>
      <c r="M41" s="14"/>
      <c r="N41" s="14"/>
      <c r="O41" s="14"/>
      <c r="P41" s="14"/>
      <c r="Q41" s="17"/>
      <c r="R41" s="18"/>
      <c r="S41" s="16"/>
      <c r="T41" s="19"/>
      <c r="U41" s="20"/>
      <c r="V41" s="18"/>
      <c r="W41" s="22"/>
    </row>
    <row r="42" ht="20.75" customHeight="1" spans="1:23">
      <c r="A42" s="12">
        <v>29</v>
      </c>
      <c r="B42" s="13">
        <v>15</v>
      </c>
      <c r="C42" s="14" t="s">
        <v>120</v>
      </c>
      <c r="D42" s="15" t="s">
        <v>121</v>
      </c>
      <c r="E42" s="16" t="s">
        <v>122</v>
      </c>
      <c r="F42" s="16" t="s">
        <v>22</v>
      </c>
      <c r="G42" s="13">
        <v>200</v>
      </c>
      <c r="H42" s="13">
        <v>180</v>
      </c>
      <c r="I42" s="13">
        <v>114</v>
      </c>
      <c r="J42" s="13">
        <v>1</v>
      </c>
      <c r="K42" s="13" t="s">
        <v>23</v>
      </c>
      <c r="L42" s="16"/>
      <c r="M42" s="14">
        <v>13800</v>
      </c>
      <c r="N42" s="14">
        <v>13800</v>
      </c>
      <c r="O42" s="14">
        <v>4000</v>
      </c>
      <c r="P42" s="14">
        <v>4000</v>
      </c>
      <c r="Q42" s="17">
        <v>7000</v>
      </c>
      <c r="R42" s="18">
        <f>Q42</f>
        <v>7000</v>
      </c>
      <c r="S42" s="16" t="s">
        <v>123</v>
      </c>
      <c r="T42" s="19">
        <v>0.7</v>
      </c>
      <c r="U42" s="20">
        <f>Q42*T42</f>
        <v>4900</v>
      </c>
      <c r="V42" s="18">
        <f>U42</f>
        <v>4900</v>
      </c>
      <c r="W42" s="22" t="s">
        <v>124</v>
      </c>
    </row>
    <row r="43" ht="20.75" customHeight="1" spans="1:23">
      <c r="A43" s="12">
        <v>29</v>
      </c>
      <c r="B43" s="13"/>
      <c r="C43" s="14"/>
      <c r="D43" s="15" t="s">
        <v>125</v>
      </c>
      <c r="E43" s="16" t="s">
        <v>126</v>
      </c>
      <c r="F43" s="16" t="s">
        <v>22</v>
      </c>
      <c r="G43" s="13">
        <v>42</v>
      </c>
      <c r="H43" s="13">
        <v>46</v>
      </c>
      <c r="I43" s="13">
        <v>55</v>
      </c>
      <c r="J43" s="13">
        <v>2</v>
      </c>
      <c r="K43" s="13" t="s">
        <v>23</v>
      </c>
      <c r="L43" s="16"/>
      <c r="M43" s="14"/>
      <c r="N43" s="14"/>
      <c r="O43" s="14"/>
      <c r="P43" s="14"/>
      <c r="Q43" s="17"/>
      <c r="R43" s="18"/>
      <c r="S43" s="16" t="s">
        <v>127</v>
      </c>
      <c r="T43" s="19"/>
      <c r="U43" s="20"/>
      <c r="V43" s="18"/>
      <c r="W43" s="22" t="s">
        <v>128</v>
      </c>
    </row>
    <row r="44" ht="20.75" customHeight="1" spans="1:23">
      <c r="A44" s="12">
        <v>30</v>
      </c>
      <c r="B44" s="13">
        <v>16</v>
      </c>
      <c r="C44" s="14" t="s">
        <v>129</v>
      </c>
      <c r="D44" s="15">
        <v>16</v>
      </c>
      <c r="E44" s="16" t="s">
        <v>130</v>
      </c>
      <c r="F44" s="16" t="s">
        <v>37</v>
      </c>
      <c r="G44" s="13">
        <v>90</v>
      </c>
      <c r="H44" s="13">
        <v>38</v>
      </c>
      <c r="I44" s="13">
        <v>185</v>
      </c>
      <c r="J44" s="13">
        <v>4</v>
      </c>
      <c r="K44" s="13" t="s">
        <v>23</v>
      </c>
      <c r="L44" s="16"/>
      <c r="M44" s="14">
        <v>9000</v>
      </c>
      <c r="N44" s="14">
        <f>J44*9000</f>
        <v>36000</v>
      </c>
      <c r="O44" s="13">
        <v>2700</v>
      </c>
      <c r="P44" s="13">
        <f>J44*2700</f>
        <v>10800</v>
      </c>
      <c r="Q44" s="17">
        <v>7000</v>
      </c>
      <c r="R44" s="18">
        <f>J44*Q44/2</f>
        <v>14000</v>
      </c>
      <c r="S44" s="16" t="s">
        <v>131</v>
      </c>
      <c r="T44" s="19">
        <v>0.7</v>
      </c>
      <c r="U44" s="20">
        <f>Q44*T44</f>
        <v>4900</v>
      </c>
      <c r="V44" s="23">
        <f>U44*J44/2</f>
        <v>9800</v>
      </c>
      <c r="W44" s="22" t="s">
        <v>132</v>
      </c>
    </row>
    <row r="45" ht="20.75" customHeight="1" spans="1:23">
      <c r="A45" s="12">
        <v>30</v>
      </c>
      <c r="B45" s="13">
        <v>17</v>
      </c>
      <c r="C45" s="14" t="s">
        <v>133</v>
      </c>
      <c r="D45" s="15">
        <v>17</v>
      </c>
      <c r="E45" s="16" t="s">
        <v>134</v>
      </c>
      <c r="F45" s="16" t="s">
        <v>37</v>
      </c>
      <c r="G45" s="13">
        <v>100</v>
      </c>
      <c r="H45" s="13">
        <v>38</v>
      </c>
      <c r="I45" s="13">
        <v>200</v>
      </c>
      <c r="J45" s="13">
        <v>2</v>
      </c>
      <c r="K45" s="13" t="s">
        <v>23</v>
      </c>
      <c r="L45" s="16"/>
      <c r="M45" s="14">
        <v>9000</v>
      </c>
      <c r="N45" s="14">
        <v>9000</v>
      </c>
      <c r="O45" s="13">
        <v>2700</v>
      </c>
      <c r="P45" s="13">
        <v>2700</v>
      </c>
      <c r="Q45" s="17">
        <v>7000</v>
      </c>
      <c r="R45" s="18">
        <f>Q45</f>
        <v>7000</v>
      </c>
      <c r="S45" s="16"/>
      <c r="T45" s="19">
        <v>0.7</v>
      </c>
      <c r="U45" s="20">
        <f t="shared" ref="U45:U49" si="2">Q45*T45</f>
        <v>4900</v>
      </c>
      <c r="V45" s="23">
        <f>U45</f>
        <v>4900</v>
      </c>
      <c r="W45" s="22"/>
    </row>
    <row r="46" ht="20.75" customHeight="1" spans="1:23">
      <c r="A46" s="12">
        <v>33</v>
      </c>
      <c r="B46" s="13">
        <v>18</v>
      </c>
      <c r="C46" s="14" t="s">
        <v>133</v>
      </c>
      <c r="D46" s="15">
        <v>18</v>
      </c>
      <c r="E46" s="16" t="s">
        <v>134</v>
      </c>
      <c r="F46" s="16" t="s">
        <v>22</v>
      </c>
      <c r="G46" s="13">
        <v>100</v>
      </c>
      <c r="H46" s="13">
        <v>37</v>
      </c>
      <c r="I46" s="13">
        <v>197</v>
      </c>
      <c r="J46" s="13">
        <v>2</v>
      </c>
      <c r="K46" s="13" t="s">
        <v>23</v>
      </c>
      <c r="L46" s="16"/>
      <c r="M46" s="14">
        <v>9000</v>
      </c>
      <c r="N46" s="14">
        <v>9000</v>
      </c>
      <c r="O46" s="13">
        <v>2700</v>
      </c>
      <c r="P46" s="13">
        <v>2700</v>
      </c>
      <c r="Q46" s="17">
        <v>9000</v>
      </c>
      <c r="R46" s="18">
        <f>Q46</f>
        <v>9000</v>
      </c>
      <c r="S46" s="16" t="s">
        <v>135</v>
      </c>
      <c r="T46" s="19">
        <v>0.7</v>
      </c>
      <c r="U46" s="20">
        <f t="shared" si="2"/>
        <v>6300</v>
      </c>
      <c r="V46" s="23">
        <f>U46</f>
        <v>6300</v>
      </c>
      <c r="W46" s="22" t="s">
        <v>136</v>
      </c>
    </row>
    <row r="47" ht="20.75" customHeight="1" spans="1:23">
      <c r="A47" s="12">
        <v>30</v>
      </c>
      <c r="B47" s="13">
        <v>19</v>
      </c>
      <c r="C47" s="14" t="s">
        <v>137</v>
      </c>
      <c r="D47" s="15">
        <v>19</v>
      </c>
      <c r="E47" s="16" t="s">
        <v>138</v>
      </c>
      <c r="F47" s="16" t="s">
        <v>49</v>
      </c>
      <c r="G47" s="13">
        <v>57</v>
      </c>
      <c r="H47" s="13">
        <v>46</v>
      </c>
      <c r="I47" s="13">
        <v>118</v>
      </c>
      <c r="J47" s="13">
        <v>10</v>
      </c>
      <c r="K47" s="13" t="s">
        <v>139</v>
      </c>
      <c r="L47" s="16"/>
      <c r="M47" s="14" t="s">
        <v>140</v>
      </c>
      <c r="N47" s="14">
        <f>J47*1500</f>
        <v>15000</v>
      </c>
      <c r="O47" s="14">
        <v>500</v>
      </c>
      <c r="P47" s="14">
        <f>10*O47</f>
        <v>5000</v>
      </c>
      <c r="Q47" s="17">
        <v>1000</v>
      </c>
      <c r="R47" s="18">
        <f>J47*Q47</f>
        <v>10000</v>
      </c>
      <c r="S47" s="16" t="s">
        <v>141</v>
      </c>
      <c r="T47" s="19">
        <v>0.7</v>
      </c>
      <c r="U47" s="20">
        <f t="shared" si="2"/>
        <v>700</v>
      </c>
      <c r="V47" s="23">
        <f t="shared" ref="V47:V48" si="3">U47*J47</f>
        <v>7000</v>
      </c>
      <c r="W47" s="22" t="s">
        <v>142</v>
      </c>
    </row>
    <row r="48" ht="20.75" customHeight="1" spans="1:23">
      <c r="A48" s="12">
        <v>30</v>
      </c>
      <c r="B48" s="13">
        <v>20</v>
      </c>
      <c r="C48" s="14" t="s">
        <v>143</v>
      </c>
      <c r="D48" s="15">
        <v>20</v>
      </c>
      <c r="E48" s="16" t="s">
        <v>144</v>
      </c>
      <c r="F48" s="16" t="s">
        <v>145</v>
      </c>
      <c r="G48" s="13">
        <v>196</v>
      </c>
      <c r="H48" s="13">
        <v>104</v>
      </c>
      <c r="I48" s="13">
        <v>83</v>
      </c>
      <c r="J48" s="13">
        <v>1</v>
      </c>
      <c r="K48" s="13" t="s">
        <v>23</v>
      </c>
      <c r="L48" s="16"/>
      <c r="M48" s="14">
        <v>28000</v>
      </c>
      <c r="N48" s="14">
        <v>28000</v>
      </c>
      <c r="O48" s="14">
        <v>8000</v>
      </c>
      <c r="P48" s="14">
        <v>8000</v>
      </c>
      <c r="Q48" s="17">
        <v>12000</v>
      </c>
      <c r="R48" s="18">
        <f>Q48</f>
        <v>12000</v>
      </c>
      <c r="S48" s="16" t="s">
        <v>146</v>
      </c>
      <c r="T48" s="19">
        <v>0.7</v>
      </c>
      <c r="U48" s="20">
        <f t="shared" si="2"/>
        <v>8400</v>
      </c>
      <c r="V48" s="23">
        <f t="shared" si="3"/>
        <v>8400</v>
      </c>
      <c r="W48" s="22" t="s">
        <v>147</v>
      </c>
    </row>
    <row r="49" ht="20.75" customHeight="1" spans="1:23">
      <c r="A49" s="12">
        <v>30</v>
      </c>
      <c r="B49" s="13">
        <v>21</v>
      </c>
      <c r="C49" s="14" t="s">
        <v>148</v>
      </c>
      <c r="D49" s="15" t="s">
        <v>149</v>
      </c>
      <c r="E49" s="16" t="s">
        <v>21</v>
      </c>
      <c r="F49" s="16" t="s">
        <v>37</v>
      </c>
      <c r="G49" s="13">
        <v>51</v>
      </c>
      <c r="H49" s="13">
        <v>52</v>
      </c>
      <c r="I49" s="13">
        <v>58</v>
      </c>
      <c r="J49" s="13">
        <v>4</v>
      </c>
      <c r="K49" s="13" t="s">
        <v>23</v>
      </c>
      <c r="L49" s="16"/>
      <c r="M49" s="14">
        <v>70000</v>
      </c>
      <c r="N49" s="14">
        <v>70000</v>
      </c>
      <c r="O49" s="14">
        <v>21000</v>
      </c>
      <c r="P49" s="14">
        <v>21000</v>
      </c>
      <c r="Q49" s="17">
        <v>33000</v>
      </c>
      <c r="R49" s="18">
        <f>Q49</f>
        <v>33000</v>
      </c>
      <c r="S49" s="16" t="s">
        <v>150</v>
      </c>
      <c r="T49" s="19">
        <v>0.7</v>
      </c>
      <c r="U49" s="20">
        <f t="shared" si="2"/>
        <v>23100</v>
      </c>
      <c r="V49" s="18">
        <f>U49</f>
        <v>23100</v>
      </c>
      <c r="W49" s="22" t="s">
        <v>151</v>
      </c>
    </row>
    <row r="50" ht="20.75" customHeight="1" spans="1:23">
      <c r="A50" s="12">
        <v>30</v>
      </c>
      <c r="B50" s="13"/>
      <c r="C50" s="14"/>
      <c r="D50" s="15" t="s">
        <v>152</v>
      </c>
      <c r="E50" s="16" t="s">
        <v>31</v>
      </c>
      <c r="F50" s="16" t="s">
        <v>37</v>
      </c>
      <c r="G50" s="13">
        <v>128</v>
      </c>
      <c r="H50" s="13">
        <v>147</v>
      </c>
      <c r="I50" s="13">
        <v>48</v>
      </c>
      <c r="J50" s="13">
        <v>1</v>
      </c>
      <c r="K50" s="13" t="s">
        <v>23</v>
      </c>
      <c r="L50" s="16"/>
      <c r="M50" s="14"/>
      <c r="N50" s="14"/>
      <c r="O50" s="14"/>
      <c r="P50" s="14"/>
      <c r="Q50" s="17"/>
      <c r="R50" s="18"/>
      <c r="S50" s="16" t="s">
        <v>150</v>
      </c>
      <c r="T50" s="19"/>
      <c r="U50" s="20"/>
      <c r="V50" s="18"/>
      <c r="W50" s="22" t="s">
        <v>151</v>
      </c>
    </row>
    <row r="51" ht="20.75" customHeight="1" spans="1:23">
      <c r="A51" s="12">
        <v>30</v>
      </c>
      <c r="B51" s="13"/>
      <c r="C51" s="14"/>
      <c r="D51" s="15" t="s">
        <v>153</v>
      </c>
      <c r="E51" s="16" t="s">
        <v>27</v>
      </c>
      <c r="F51" s="16" t="s">
        <v>37</v>
      </c>
      <c r="G51" s="13">
        <v>100</v>
      </c>
      <c r="H51" s="13">
        <v>66</v>
      </c>
      <c r="I51" s="13">
        <v>110</v>
      </c>
      <c r="J51" s="13">
        <v>4</v>
      </c>
      <c r="K51" s="13" t="s">
        <v>23</v>
      </c>
      <c r="L51" s="16"/>
      <c r="M51" s="14"/>
      <c r="N51" s="14"/>
      <c r="O51" s="14"/>
      <c r="P51" s="14"/>
      <c r="Q51" s="17"/>
      <c r="R51" s="18"/>
      <c r="S51" s="16" t="s">
        <v>141</v>
      </c>
      <c r="T51" s="19"/>
      <c r="U51" s="20"/>
      <c r="V51" s="18"/>
      <c r="W51" s="22" t="s">
        <v>142</v>
      </c>
    </row>
    <row r="52" ht="20.75" customHeight="1" spans="1:23">
      <c r="A52" s="12">
        <v>30</v>
      </c>
      <c r="B52" s="13"/>
      <c r="C52" s="14"/>
      <c r="D52" s="15" t="s">
        <v>154</v>
      </c>
      <c r="E52" s="16" t="s">
        <v>29</v>
      </c>
      <c r="F52" s="16" t="s">
        <v>37</v>
      </c>
      <c r="G52" s="13">
        <v>270</v>
      </c>
      <c r="H52" s="13">
        <v>66</v>
      </c>
      <c r="I52" s="13">
        <v>110</v>
      </c>
      <c r="J52" s="13">
        <v>1</v>
      </c>
      <c r="K52" s="13" t="s">
        <v>23</v>
      </c>
      <c r="L52" s="16"/>
      <c r="M52" s="14"/>
      <c r="N52" s="14"/>
      <c r="O52" s="14"/>
      <c r="P52" s="14"/>
      <c r="Q52" s="17"/>
      <c r="R52" s="18"/>
      <c r="S52" s="16" t="s">
        <v>141</v>
      </c>
      <c r="T52" s="19"/>
      <c r="U52" s="20"/>
      <c r="V52" s="18"/>
      <c r="W52" s="22" t="s">
        <v>142</v>
      </c>
    </row>
    <row r="53" ht="20.75" customHeight="1" spans="1:23">
      <c r="A53" s="12">
        <v>30</v>
      </c>
      <c r="B53" s="13">
        <v>22</v>
      </c>
      <c r="C53" s="14" t="s">
        <v>155</v>
      </c>
      <c r="D53" s="15">
        <v>22</v>
      </c>
      <c r="E53" s="16" t="s">
        <v>156</v>
      </c>
      <c r="F53" s="16" t="s">
        <v>37</v>
      </c>
      <c r="G53" s="13">
        <v>36</v>
      </c>
      <c r="H53" s="13">
        <v>35</v>
      </c>
      <c r="I53" s="13">
        <v>80</v>
      </c>
      <c r="J53" s="13">
        <v>5</v>
      </c>
      <c r="K53" s="13" t="s">
        <v>23</v>
      </c>
      <c r="L53" s="16"/>
      <c r="M53" s="14">
        <v>380</v>
      </c>
      <c r="N53" s="14">
        <v>380</v>
      </c>
      <c r="O53" s="14">
        <v>100</v>
      </c>
      <c r="P53" s="14">
        <v>100</v>
      </c>
      <c r="Q53" s="17">
        <v>200</v>
      </c>
      <c r="R53" s="18">
        <f>5*Q53</f>
        <v>1000</v>
      </c>
      <c r="S53" s="16"/>
      <c r="T53" s="19">
        <v>0.7</v>
      </c>
      <c r="U53" s="20">
        <v>150</v>
      </c>
      <c r="V53" s="23">
        <f>U53*J53</f>
        <v>750</v>
      </c>
      <c r="W53" s="22"/>
    </row>
    <row r="54" ht="20.75" customHeight="1" spans="1:23">
      <c r="A54" s="12">
        <v>30</v>
      </c>
      <c r="B54" s="13">
        <v>23</v>
      </c>
      <c r="C54" s="14" t="s">
        <v>157</v>
      </c>
      <c r="D54" s="15">
        <v>23</v>
      </c>
      <c r="E54" s="16" t="s">
        <v>158</v>
      </c>
      <c r="F54" s="16"/>
      <c r="G54" s="13"/>
      <c r="H54" s="13"/>
      <c r="I54" s="13">
        <v>193</v>
      </c>
      <c r="J54" s="13">
        <v>1</v>
      </c>
      <c r="K54" s="13" t="s">
        <v>23</v>
      </c>
      <c r="L54" s="16"/>
      <c r="M54" s="14"/>
      <c r="N54" s="14"/>
      <c r="O54" s="14"/>
      <c r="P54" s="14"/>
      <c r="Q54" s="17">
        <v>0</v>
      </c>
      <c r="R54" s="18">
        <f>Q54</f>
        <v>0</v>
      </c>
      <c r="S54" s="16" t="s">
        <v>159</v>
      </c>
      <c r="T54" s="19">
        <v>0.7</v>
      </c>
      <c r="U54" s="20"/>
      <c r="V54" s="23"/>
      <c r="W54" s="22" t="s">
        <v>160</v>
      </c>
    </row>
    <row r="55" ht="20.75" customHeight="1" spans="1:23">
      <c r="A55" s="12">
        <v>30</v>
      </c>
      <c r="B55" s="13">
        <v>24</v>
      </c>
      <c r="C55" s="14" t="s">
        <v>161</v>
      </c>
      <c r="D55" s="15" t="s">
        <v>162</v>
      </c>
      <c r="E55" s="16" t="s">
        <v>163</v>
      </c>
      <c r="F55" s="16" t="s">
        <v>22</v>
      </c>
      <c r="G55" s="13">
        <v>118</v>
      </c>
      <c r="H55" s="13">
        <v>47</v>
      </c>
      <c r="I55" s="13">
        <v>163</v>
      </c>
      <c r="J55" s="13">
        <v>1</v>
      </c>
      <c r="K55" s="13" t="s">
        <v>23</v>
      </c>
      <c r="L55" s="16"/>
      <c r="M55" s="14">
        <v>6000</v>
      </c>
      <c r="N55" s="14">
        <v>6000</v>
      </c>
      <c r="O55" s="14">
        <v>1800</v>
      </c>
      <c r="P55" s="14">
        <v>1800</v>
      </c>
      <c r="Q55" s="17">
        <v>3200</v>
      </c>
      <c r="R55" s="18">
        <f>Q55</f>
        <v>3200</v>
      </c>
      <c r="S55" s="16" t="s">
        <v>164</v>
      </c>
      <c r="T55" s="19">
        <v>0.7</v>
      </c>
      <c r="U55" s="20">
        <f>T55*Q55</f>
        <v>2240</v>
      </c>
      <c r="V55" s="18">
        <f>U55</f>
        <v>2240</v>
      </c>
      <c r="W55" s="22" t="s">
        <v>165</v>
      </c>
    </row>
    <row r="56" ht="20.75" customHeight="1" spans="1:23">
      <c r="A56" s="12">
        <v>30</v>
      </c>
      <c r="B56" s="13"/>
      <c r="C56" s="14"/>
      <c r="D56" s="15" t="s">
        <v>166</v>
      </c>
      <c r="E56" s="16" t="s">
        <v>167</v>
      </c>
      <c r="F56" s="16" t="s">
        <v>22</v>
      </c>
      <c r="G56" s="13">
        <v>34</v>
      </c>
      <c r="H56" s="13">
        <v>34</v>
      </c>
      <c r="I56" s="13">
        <v>40</v>
      </c>
      <c r="J56" s="13">
        <v>1</v>
      </c>
      <c r="K56" s="13" t="s">
        <v>23</v>
      </c>
      <c r="L56" s="16"/>
      <c r="M56" s="14"/>
      <c r="N56" s="14"/>
      <c r="O56" s="14"/>
      <c r="P56" s="14"/>
      <c r="Q56" s="17"/>
      <c r="R56" s="18"/>
      <c r="S56" s="16"/>
      <c r="T56" s="19"/>
      <c r="U56" s="20"/>
      <c r="V56" s="18"/>
      <c r="W56" s="22"/>
    </row>
    <row r="57" ht="20.75" customHeight="1" spans="1:23">
      <c r="A57" s="12">
        <v>30</v>
      </c>
      <c r="B57" s="13">
        <v>25</v>
      </c>
      <c r="C57" s="14" t="s">
        <v>168</v>
      </c>
      <c r="D57" s="15">
        <v>25</v>
      </c>
      <c r="E57" s="16" t="s">
        <v>169</v>
      </c>
      <c r="F57" s="16" t="s">
        <v>49</v>
      </c>
      <c r="G57" s="13">
        <v>100</v>
      </c>
      <c r="H57" s="13">
        <v>55</v>
      </c>
      <c r="I57" s="13">
        <v>110</v>
      </c>
      <c r="J57" s="13">
        <v>1</v>
      </c>
      <c r="K57" s="13" t="s">
        <v>23</v>
      </c>
      <c r="L57" s="16"/>
      <c r="M57" s="14">
        <v>6000</v>
      </c>
      <c r="N57" s="14">
        <v>6000</v>
      </c>
      <c r="O57" s="14">
        <v>1800</v>
      </c>
      <c r="P57" s="14">
        <v>1800</v>
      </c>
      <c r="Q57" s="17">
        <v>3300</v>
      </c>
      <c r="R57" s="18">
        <f>Q57</f>
        <v>3300</v>
      </c>
      <c r="S57" s="16" t="s">
        <v>170</v>
      </c>
      <c r="T57" s="19">
        <v>0.7</v>
      </c>
      <c r="U57" s="20">
        <f>Q57*T57</f>
        <v>2310</v>
      </c>
      <c r="V57" s="23">
        <f>U57</f>
        <v>2310</v>
      </c>
      <c r="W57" s="22" t="s">
        <v>171</v>
      </c>
    </row>
    <row r="58" ht="20.75" customHeight="1" spans="1:23">
      <c r="A58" s="12">
        <v>30</v>
      </c>
      <c r="B58" s="13">
        <v>26</v>
      </c>
      <c r="C58" s="14" t="s">
        <v>172</v>
      </c>
      <c r="D58" s="15" t="s">
        <v>173</v>
      </c>
      <c r="E58" s="16" t="s">
        <v>174</v>
      </c>
      <c r="F58" s="16" t="s">
        <v>49</v>
      </c>
      <c r="G58" s="13">
        <v>100</v>
      </c>
      <c r="H58" s="13">
        <v>48</v>
      </c>
      <c r="I58" s="13">
        <v>147</v>
      </c>
      <c r="J58" s="13">
        <v>1</v>
      </c>
      <c r="K58" s="13" t="s">
        <v>23</v>
      </c>
      <c r="L58" s="16"/>
      <c r="M58" s="14">
        <v>6800</v>
      </c>
      <c r="N58" s="14">
        <v>6800</v>
      </c>
      <c r="O58" s="14">
        <v>2000</v>
      </c>
      <c r="P58" s="14">
        <v>2000</v>
      </c>
      <c r="Q58" s="17">
        <v>3600</v>
      </c>
      <c r="R58" s="18">
        <f>Q58</f>
        <v>3600</v>
      </c>
      <c r="S58" s="16"/>
      <c r="T58" s="19">
        <v>0.7</v>
      </c>
      <c r="U58" s="20">
        <f>Q58*T58</f>
        <v>2520</v>
      </c>
      <c r="V58" s="18">
        <f>U58</f>
        <v>2520</v>
      </c>
      <c r="W58" s="22"/>
    </row>
    <row r="59" ht="20.75" customHeight="1" spans="1:23">
      <c r="A59" s="12">
        <v>30</v>
      </c>
      <c r="B59" s="13"/>
      <c r="C59" s="14"/>
      <c r="D59" s="15" t="s">
        <v>175</v>
      </c>
      <c r="E59" s="16" t="s">
        <v>176</v>
      </c>
      <c r="F59" s="16" t="s">
        <v>49</v>
      </c>
      <c r="G59" s="13">
        <v>42</v>
      </c>
      <c r="H59" s="13">
        <v>46</v>
      </c>
      <c r="I59" s="13">
        <v>40</v>
      </c>
      <c r="J59" s="13">
        <v>1</v>
      </c>
      <c r="K59" s="13" t="s">
        <v>23</v>
      </c>
      <c r="L59" s="16"/>
      <c r="M59" s="14"/>
      <c r="N59" s="14"/>
      <c r="O59" s="14"/>
      <c r="P59" s="14"/>
      <c r="Q59" s="17"/>
      <c r="R59" s="18"/>
      <c r="S59" s="16"/>
      <c r="T59" s="19"/>
      <c r="U59" s="20"/>
      <c r="V59" s="18"/>
      <c r="W59" s="22"/>
    </row>
    <row r="60" ht="20.75" customHeight="1" spans="1:23">
      <c r="A60" s="12">
        <v>30</v>
      </c>
      <c r="B60" s="13">
        <v>27</v>
      </c>
      <c r="C60" s="14" t="s">
        <v>177</v>
      </c>
      <c r="D60" s="15" t="s">
        <v>178</v>
      </c>
      <c r="E60" s="16" t="s">
        <v>179</v>
      </c>
      <c r="F60" s="16" t="s">
        <v>49</v>
      </c>
      <c r="G60" s="13">
        <v>57</v>
      </c>
      <c r="H60" s="13">
        <v>47</v>
      </c>
      <c r="I60" s="13">
        <v>106</v>
      </c>
      <c r="J60" s="13">
        <v>2</v>
      </c>
      <c r="K60" s="13" t="s">
        <v>23</v>
      </c>
      <c r="L60" s="16"/>
      <c r="M60" s="14">
        <v>8000</v>
      </c>
      <c r="N60" s="14">
        <v>8000</v>
      </c>
      <c r="O60" s="14">
        <v>2400</v>
      </c>
      <c r="P60" s="14">
        <v>2400</v>
      </c>
      <c r="Q60" s="17">
        <v>4500</v>
      </c>
      <c r="R60" s="18">
        <f>Q60</f>
        <v>4500</v>
      </c>
      <c r="S60" s="16" t="s">
        <v>180</v>
      </c>
      <c r="T60" s="19">
        <v>0.7</v>
      </c>
      <c r="U60" s="20">
        <f>T60*Q60</f>
        <v>3150</v>
      </c>
      <c r="V60" s="18">
        <f>U60</f>
        <v>3150</v>
      </c>
      <c r="W60" s="22" t="s">
        <v>181</v>
      </c>
    </row>
    <row r="61" ht="20.75" customHeight="1" spans="1:23">
      <c r="A61" s="12">
        <v>30</v>
      </c>
      <c r="B61" s="13"/>
      <c r="C61" s="14"/>
      <c r="D61" s="15" t="s">
        <v>182</v>
      </c>
      <c r="E61" s="16" t="s">
        <v>183</v>
      </c>
      <c r="F61" s="16" t="s">
        <v>49</v>
      </c>
      <c r="G61" s="13">
        <v>46</v>
      </c>
      <c r="H61" s="13">
        <v>46</v>
      </c>
      <c r="I61" s="13">
        <v>106</v>
      </c>
      <c r="J61" s="13">
        <v>4</v>
      </c>
      <c r="K61" s="13" t="s">
        <v>23</v>
      </c>
      <c r="L61" s="16"/>
      <c r="M61" s="14"/>
      <c r="N61" s="14"/>
      <c r="O61" s="14"/>
      <c r="P61" s="14"/>
      <c r="Q61" s="17"/>
      <c r="R61" s="18"/>
      <c r="S61" s="16" t="s">
        <v>76</v>
      </c>
      <c r="T61" s="19"/>
      <c r="U61" s="20"/>
      <c r="V61" s="18"/>
      <c r="W61" s="22" t="s">
        <v>77</v>
      </c>
    </row>
    <row r="62" ht="20.75" customHeight="1" spans="1:23">
      <c r="A62" s="12">
        <v>30</v>
      </c>
      <c r="B62" s="13"/>
      <c r="C62" s="14"/>
      <c r="D62" s="15" t="s">
        <v>184</v>
      </c>
      <c r="E62" s="16" t="s">
        <v>185</v>
      </c>
      <c r="F62" s="16" t="s">
        <v>49</v>
      </c>
      <c r="G62" s="13">
        <v>95</v>
      </c>
      <c r="H62" s="13">
        <v>150</v>
      </c>
      <c r="I62" s="13">
        <v>80</v>
      </c>
      <c r="J62" s="13">
        <v>1</v>
      </c>
      <c r="K62" s="13" t="s">
        <v>23</v>
      </c>
      <c r="L62" s="16"/>
      <c r="M62" s="14"/>
      <c r="N62" s="14"/>
      <c r="O62" s="14"/>
      <c r="P62" s="14"/>
      <c r="Q62" s="17"/>
      <c r="R62" s="18"/>
      <c r="S62" s="16" t="s">
        <v>186</v>
      </c>
      <c r="T62" s="19"/>
      <c r="U62" s="20"/>
      <c r="V62" s="18"/>
      <c r="W62" s="22" t="s">
        <v>187</v>
      </c>
    </row>
    <row r="63" ht="20.75" customHeight="1" spans="1:23">
      <c r="A63" s="12">
        <v>31</v>
      </c>
      <c r="B63" s="13">
        <v>28</v>
      </c>
      <c r="C63" s="14" t="s">
        <v>188</v>
      </c>
      <c r="D63" s="15">
        <v>28</v>
      </c>
      <c r="E63" s="16" t="s">
        <v>189</v>
      </c>
      <c r="F63" s="16" t="s">
        <v>49</v>
      </c>
      <c r="G63" s="13">
        <v>204</v>
      </c>
      <c r="H63" s="13">
        <v>54</v>
      </c>
      <c r="I63" s="13">
        <v>53</v>
      </c>
      <c r="J63" s="13">
        <v>1</v>
      </c>
      <c r="K63" s="13" t="s">
        <v>23</v>
      </c>
      <c r="L63" s="16"/>
      <c r="M63" s="14">
        <v>5800</v>
      </c>
      <c r="N63" s="14">
        <v>5800</v>
      </c>
      <c r="O63" s="14">
        <v>1700</v>
      </c>
      <c r="P63" s="14">
        <v>1700</v>
      </c>
      <c r="Q63" s="17">
        <v>4600</v>
      </c>
      <c r="R63" s="18">
        <f>Q63</f>
        <v>4600</v>
      </c>
      <c r="S63" s="16" t="s">
        <v>190</v>
      </c>
      <c r="T63" s="19">
        <v>0.7</v>
      </c>
      <c r="U63" s="20">
        <f>T63*Q63</f>
        <v>3220</v>
      </c>
      <c r="V63" s="23">
        <f>U63</f>
        <v>3220</v>
      </c>
      <c r="W63" s="22" t="s">
        <v>191</v>
      </c>
    </row>
    <row r="64" ht="20.75" customHeight="1" spans="1:23">
      <c r="A64" s="12">
        <v>31</v>
      </c>
      <c r="B64" s="13">
        <v>29</v>
      </c>
      <c r="C64" s="14" t="s">
        <v>192</v>
      </c>
      <c r="D64" s="15">
        <v>29</v>
      </c>
      <c r="E64" s="16" t="s">
        <v>193</v>
      </c>
      <c r="F64" s="16"/>
      <c r="G64" s="13">
        <v>190</v>
      </c>
      <c r="H64" s="13">
        <v>150</v>
      </c>
      <c r="I64" s="13">
        <v>120</v>
      </c>
      <c r="J64" s="13">
        <v>1</v>
      </c>
      <c r="K64" s="13" t="s">
        <v>23</v>
      </c>
      <c r="L64" s="16"/>
      <c r="M64" s="14"/>
      <c r="N64" s="14"/>
      <c r="O64" s="14"/>
      <c r="P64" s="14"/>
      <c r="Q64" s="17">
        <v>3500</v>
      </c>
      <c r="R64" s="18">
        <f>Q64</f>
        <v>3500</v>
      </c>
      <c r="S64" s="16" t="s">
        <v>194</v>
      </c>
      <c r="T64" s="19">
        <v>0.7</v>
      </c>
      <c r="U64" s="21">
        <f>Q64*T64</f>
        <v>2450</v>
      </c>
      <c r="V64" s="23">
        <f>U64</f>
        <v>2450</v>
      </c>
      <c r="W64" s="22" t="s">
        <v>195</v>
      </c>
    </row>
    <row r="65" ht="20.75" customHeight="1" spans="1:23">
      <c r="A65" s="12">
        <v>31</v>
      </c>
      <c r="B65" s="13">
        <v>30</v>
      </c>
      <c r="C65" s="14" t="s">
        <v>196</v>
      </c>
      <c r="D65" s="15" t="s">
        <v>197</v>
      </c>
      <c r="E65" s="16" t="s">
        <v>198</v>
      </c>
      <c r="F65" s="16" t="s">
        <v>199</v>
      </c>
      <c r="G65" s="13">
        <v>30</v>
      </c>
      <c r="H65" s="13"/>
      <c r="I65" s="13">
        <v>46</v>
      </c>
      <c r="J65" s="13">
        <v>8</v>
      </c>
      <c r="K65" s="13" t="s">
        <v>23</v>
      </c>
      <c r="L65" s="16"/>
      <c r="M65" s="14">
        <v>7000</v>
      </c>
      <c r="N65" s="14">
        <f>2*7000</f>
        <v>14000</v>
      </c>
      <c r="O65" s="14">
        <v>2000</v>
      </c>
      <c r="P65" s="14">
        <f>2*2000</f>
        <v>4000</v>
      </c>
      <c r="Q65" s="17">
        <v>4500</v>
      </c>
      <c r="R65" s="18">
        <f>Q65*2</f>
        <v>9000</v>
      </c>
      <c r="S65" s="16"/>
      <c r="T65" s="19">
        <v>0.7</v>
      </c>
      <c r="U65" s="20">
        <f>T65*Q65</f>
        <v>3150</v>
      </c>
      <c r="V65" s="18">
        <f>U65*2</f>
        <v>6300</v>
      </c>
      <c r="W65" s="22"/>
    </row>
    <row r="66" ht="20.75" customHeight="1" spans="1:23">
      <c r="A66" s="12">
        <v>31</v>
      </c>
      <c r="B66" s="13"/>
      <c r="C66" s="14"/>
      <c r="D66" s="15" t="s">
        <v>200</v>
      </c>
      <c r="E66" s="16" t="s">
        <v>201</v>
      </c>
      <c r="F66" s="16" t="s">
        <v>199</v>
      </c>
      <c r="G66" s="13">
        <v>74</v>
      </c>
      <c r="H66" s="13"/>
      <c r="I66" s="13">
        <v>55</v>
      </c>
      <c r="J66" s="13">
        <v>2</v>
      </c>
      <c r="K66" s="13" t="s">
        <v>23</v>
      </c>
      <c r="L66" s="16"/>
      <c r="M66" s="14"/>
      <c r="N66" s="14"/>
      <c r="O66" s="14"/>
      <c r="P66" s="14"/>
      <c r="Q66" s="17"/>
      <c r="R66" s="18"/>
      <c r="S66" s="16" t="s">
        <v>186</v>
      </c>
      <c r="T66" s="19"/>
      <c r="U66" s="20"/>
      <c r="V66" s="18"/>
      <c r="W66" s="22" t="s">
        <v>187</v>
      </c>
    </row>
    <row r="67" ht="20.75" customHeight="1" spans="1:23">
      <c r="A67" s="12">
        <v>31</v>
      </c>
      <c r="B67" s="13">
        <v>31</v>
      </c>
      <c r="C67" s="14" t="s">
        <v>202</v>
      </c>
      <c r="D67" s="15" t="s">
        <v>203</v>
      </c>
      <c r="E67" s="16" t="s">
        <v>204</v>
      </c>
      <c r="F67" s="16" t="s">
        <v>49</v>
      </c>
      <c r="G67" s="13">
        <v>60</v>
      </c>
      <c r="H67" s="13"/>
      <c r="I67" s="13">
        <v>87</v>
      </c>
      <c r="J67" s="13">
        <v>8</v>
      </c>
      <c r="K67" s="13" t="s">
        <v>23</v>
      </c>
      <c r="L67" s="16"/>
      <c r="M67" s="14">
        <v>7000</v>
      </c>
      <c r="N67" s="14">
        <f>7000*2</f>
        <v>14000</v>
      </c>
      <c r="O67" s="14">
        <v>2000</v>
      </c>
      <c r="P67" s="14">
        <f>2*2000</f>
        <v>4000</v>
      </c>
      <c r="Q67" s="17">
        <v>12000</v>
      </c>
      <c r="R67" s="18">
        <f>Q67*2</f>
        <v>24000</v>
      </c>
      <c r="S67" s="16"/>
      <c r="T67" s="19">
        <v>0.7</v>
      </c>
      <c r="U67" s="20">
        <f>Q67*T67</f>
        <v>8400</v>
      </c>
      <c r="V67" s="18">
        <f>U67*2</f>
        <v>16800</v>
      </c>
      <c r="W67" s="22"/>
    </row>
    <row r="68" ht="20.75" customHeight="1" spans="1:23">
      <c r="A68" s="12">
        <v>31</v>
      </c>
      <c r="B68" s="13"/>
      <c r="C68" s="14"/>
      <c r="D68" s="15" t="s">
        <v>205</v>
      </c>
      <c r="E68" s="16" t="s">
        <v>206</v>
      </c>
      <c r="F68" s="16" t="s">
        <v>49</v>
      </c>
      <c r="G68" s="13">
        <v>86</v>
      </c>
      <c r="H68" s="13"/>
      <c r="I68" s="13">
        <v>68</v>
      </c>
      <c r="J68" s="13">
        <v>2</v>
      </c>
      <c r="K68" s="13" t="s">
        <v>23</v>
      </c>
      <c r="L68" s="16"/>
      <c r="M68" s="14"/>
      <c r="N68" s="14"/>
      <c r="O68" s="14"/>
      <c r="P68" s="14"/>
      <c r="Q68" s="17"/>
      <c r="R68" s="18"/>
      <c r="S68" s="16"/>
      <c r="T68" s="19"/>
      <c r="U68" s="20"/>
      <c r="V68" s="18"/>
      <c r="W68" s="22"/>
    </row>
    <row r="69" ht="20.75" customHeight="1" spans="1:23">
      <c r="A69" s="12">
        <v>31</v>
      </c>
      <c r="B69" s="13">
        <v>32</v>
      </c>
      <c r="C69" s="14" t="s">
        <v>207</v>
      </c>
      <c r="D69" s="15" t="s">
        <v>208</v>
      </c>
      <c r="E69" s="16" t="s">
        <v>209</v>
      </c>
      <c r="F69" s="16"/>
      <c r="G69" s="13">
        <v>200</v>
      </c>
      <c r="H69" s="13">
        <v>180</v>
      </c>
      <c r="I69" s="13">
        <v>35</v>
      </c>
      <c r="J69" s="13">
        <v>1</v>
      </c>
      <c r="K69" s="13" t="s">
        <v>23</v>
      </c>
      <c r="L69" s="16"/>
      <c r="M69" s="14">
        <v>8000</v>
      </c>
      <c r="N69" s="14">
        <v>8000</v>
      </c>
      <c r="O69" s="14">
        <v>2000</v>
      </c>
      <c r="P69" s="14">
        <v>2000</v>
      </c>
      <c r="Q69" s="17">
        <v>4000</v>
      </c>
      <c r="R69" s="18">
        <f>Q69</f>
        <v>4000</v>
      </c>
      <c r="S69" s="16" t="s">
        <v>210</v>
      </c>
      <c r="T69" s="19">
        <v>0.7</v>
      </c>
      <c r="U69" s="20">
        <f>Q69*T69</f>
        <v>2800</v>
      </c>
      <c r="V69" s="18">
        <f>U69</f>
        <v>2800</v>
      </c>
      <c r="W69" s="22" t="s">
        <v>211</v>
      </c>
    </row>
    <row r="70" ht="20.75" customHeight="1" spans="1:23">
      <c r="A70" s="12">
        <v>31</v>
      </c>
      <c r="B70" s="13"/>
      <c r="C70" s="14"/>
      <c r="D70" s="15" t="s">
        <v>212</v>
      </c>
      <c r="E70" s="16" t="s">
        <v>213</v>
      </c>
      <c r="F70" s="16"/>
      <c r="G70" s="13">
        <v>50</v>
      </c>
      <c r="H70" s="13">
        <v>45</v>
      </c>
      <c r="I70" s="13">
        <v>52</v>
      </c>
      <c r="J70" s="13">
        <v>2</v>
      </c>
      <c r="K70" s="13" t="s">
        <v>23</v>
      </c>
      <c r="L70" s="16"/>
      <c r="M70" s="14"/>
      <c r="N70" s="14"/>
      <c r="O70" s="14"/>
      <c r="P70" s="14"/>
      <c r="Q70" s="17"/>
      <c r="R70" s="18"/>
      <c r="S70" s="16"/>
      <c r="T70" s="19"/>
      <c r="U70" s="20"/>
      <c r="V70" s="18"/>
      <c r="W70" s="22"/>
    </row>
    <row r="71" ht="20.75" customHeight="1" spans="1:23">
      <c r="A71" s="12">
        <v>31</v>
      </c>
      <c r="B71" s="13">
        <v>33</v>
      </c>
      <c r="C71" s="14" t="s">
        <v>214</v>
      </c>
      <c r="D71" s="15" t="s">
        <v>215</v>
      </c>
      <c r="E71" s="16" t="s">
        <v>216</v>
      </c>
      <c r="F71" s="16" t="s">
        <v>53</v>
      </c>
      <c r="G71" s="13">
        <v>123</v>
      </c>
      <c r="H71" s="13">
        <v>48</v>
      </c>
      <c r="I71" s="13">
        <v>165</v>
      </c>
      <c r="J71" s="13">
        <v>1</v>
      </c>
      <c r="K71" s="13" t="s">
        <v>23</v>
      </c>
      <c r="L71" s="16"/>
      <c r="M71" s="14">
        <v>6000</v>
      </c>
      <c r="N71" s="14">
        <v>6000</v>
      </c>
      <c r="O71" s="14">
        <v>1800</v>
      </c>
      <c r="P71" s="14">
        <v>1800</v>
      </c>
      <c r="Q71" s="17">
        <v>3000</v>
      </c>
      <c r="R71" s="18">
        <f>Q71</f>
        <v>3000</v>
      </c>
      <c r="S71" s="16"/>
      <c r="T71" s="19">
        <v>0.7</v>
      </c>
      <c r="U71" s="20">
        <f>Q71*T71</f>
        <v>2100</v>
      </c>
      <c r="V71" s="18">
        <f>U71</f>
        <v>2100</v>
      </c>
      <c r="W71" s="22"/>
    </row>
    <row r="72" ht="20.75" customHeight="1" spans="1:23">
      <c r="A72" s="12">
        <v>31</v>
      </c>
      <c r="B72" s="13"/>
      <c r="C72" s="14"/>
      <c r="D72" s="15" t="s">
        <v>217</v>
      </c>
      <c r="E72" s="16" t="s">
        <v>218</v>
      </c>
      <c r="F72" s="16" t="s">
        <v>53</v>
      </c>
      <c r="G72" s="13">
        <v>35</v>
      </c>
      <c r="H72" s="13">
        <v>35</v>
      </c>
      <c r="I72" s="13">
        <v>40</v>
      </c>
      <c r="J72" s="13">
        <v>1</v>
      </c>
      <c r="K72" s="13" t="s">
        <v>23</v>
      </c>
      <c r="L72" s="16"/>
      <c r="M72" s="14"/>
      <c r="N72" s="14"/>
      <c r="O72" s="14"/>
      <c r="P72" s="14"/>
      <c r="Q72" s="17"/>
      <c r="R72" s="18"/>
      <c r="S72" s="16"/>
      <c r="T72" s="19"/>
      <c r="U72" s="20"/>
      <c r="V72" s="18"/>
      <c r="W72" s="22"/>
    </row>
    <row r="73" ht="20.75" customHeight="1" spans="1:23">
      <c r="A73" s="12">
        <v>31</v>
      </c>
      <c r="B73" s="13">
        <v>34</v>
      </c>
      <c r="C73" s="14" t="s">
        <v>219</v>
      </c>
      <c r="D73" s="15">
        <v>34</v>
      </c>
      <c r="E73" s="16" t="s">
        <v>220</v>
      </c>
      <c r="F73" s="16" t="s">
        <v>22</v>
      </c>
      <c r="G73" s="13">
        <v>53</v>
      </c>
      <c r="H73" s="13">
        <v>200</v>
      </c>
      <c r="I73" s="13">
        <v>60</v>
      </c>
      <c r="J73" s="13">
        <v>1</v>
      </c>
      <c r="K73" s="13" t="s">
        <v>23</v>
      </c>
      <c r="L73" s="16"/>
      <c r="M73" s="14"/>
      <c r="N73" s="14"/>
      <c r="O73" s="14"/>
      <c r="P73" s="14"/>
      <c r="Q73" s="17">
        <v>4500</v>
      </c>
      <c r="R73" s="18">
        <f>Q73</f>
        <v>4500</v>
      </c>
      <c r="S73" s="16"/>
      <c r="T73" s="19">
        <v>0.7</v>
      </c>
      <c r="U73" s="20">
        <f>Q73*T73</f>
        <v>3150</v>
      </c>
      <c r="V73" s="23">
        <f>U73</f>
        <v>3150</v>
      </c>
      <c r="W73" s="22"/>
    </row>
    <row r="74" ht="20.75" customHeight="1" spans="1:23">
      <c r="A74" s="12">
        <v>31</v>
      </c>
      <c r="B74" s="13">
        <v>35</v>
      </c>
      <c r="C74" s="14" t="s">
        <v>221</v>
      </c>
      <c r="D74" s="15" t="s">
        <v>222</v>
      </c>
      <c r="E74" s="16" t="s">
        <v>223</v>
      </c>
      <c r="F74" s="16" t="s">
        <v>37</v>
      </c>
      <c r="G74" s="13">
        <v>200</v>
      </c>
      <c r="H74" s="13">
        <v>180</v>
      </c>
      <c r="I74" s="13">
        <v>110</v>
      </c>
      <c r="J74" s="13">
        <v>1</v>
      </c>
      <c r="K74" s="13" t="s">
        <v>23</v>
      </c>
      <c r="L74" s="16"/>
      <c r="M74" s="14">
        <v>12000</v>
      </c>
      <c r="N74" s="14">
        <v>12000</v>
      </c>
      <c r="O74" s="14">
        <v>3600</v>
      </c>
      <c r="P74" s="14">
        <v>3600</v>
      </c>
      <c r="Q74" s="17">
        <v>6000</v>
      </c>
      <c r="R74" s="18">
        <f>Q74</f>
        <v>6000</v>
      </c>
      <c r="S74" s="16"/>
      <c r="T74" s="19">
        <v>0.7</v>
      </c>
      <c r="U74" s="20">
        <f>Q74*T74</f>
        <v>4200</v>
      </c>
      <c r="V74" s="18">
        <f>U74</f>
        <v>4200</v>
      </c>
      <c r="W74" s="22"/>
    </row>
    <row r="75" ht="20.75" customHeight="1" spans="1:23">
      <c r="A75" s="12">
        <v>31</v>
      </c>
      <c r="B75" s="13"/>
      <c r="C75" s="14"/>
      <c r="D75" s="15" t="s">
        <v>224</v>
      </c>
      <c r="E75" s="16" t="s">
        <v>225</v>
      </c>
      <c r="F75" s="16" t="s">
        <v>37</v>
      </c>
      <c r="G75" s="13">
        <v>50</v>
      </c>
      <c r="H75" s="13">
        <v>40</v>
      </c>
      <c r="I75" s="13">
        <v>52</v>
      </c>
      <c r="J75" s="13">
        <v>2</v>
      </c>
      <c r="K75" s="13" t="s">
        <v>23</v>
      </c>
      <c r="L75" s="16"/>
      <c r="M75" s="14"/>
      <c r="N75" s="14"/>
      <c r="O75" s="14"/>
      <c r="P75" s="14"/>
      <c r="Q75" s="17"/>
      <c r="R75" s="18"/>
      <c r="S75" s="16"/>
      <c r="T75" s="19"/>
      <c r="U75" s="20"/>
      <c r="V75" s="18"/>
      <c r="W75" s="22"/>
    </row>
    <row r="76" ht="20.75" customHeight="1" spans="1:23">
      <c r="A76" s="12">
        <v>31</v>
      </c>
      <c r="B76" s="13">
        <v>36</v>
      </c>
      <c r="C76" s="14" t="s">
        <v>226</v>
      </c>
      <c r="D76" s="15">
        <v>36</v>
      </c>
      <c r="E76" s="16" t="s">
        <v>227</v>
      </c>
      <c r="F76" s="16" t="s">
        <v>22</v>
      </c>
      <c r="G76" s="13">
        <v>175</v>
      </c>
      <c r="H76" s="13">
        <v>65</v>
      </c>
      <c r="I76" s="13">
        <v>27</v>
      </c>
      <c r="J76" s="13">
        <v>1</v>
      </c>
      <c r="K76" s="13" t="s">
        <v>23</v>
      </c>
      <c r="L76" s="16"/>
      <c r="M76" s="14"/>
      <c r="N76" s="14"/>
      <c r="O76" s="14"/>
      <c r="P76" s="14"/>
      <c r="Q76" s="17">
        <v>4000</v>
      </c>
      <c r="R76" s="18">
        <f>Q76</f>
        <v>4000</v>
      </c>
      <c r="S76" s="16" t="s">
        <v>228</v>
      </c>
      <c r="T76" s="19">
        <v>0.7</v>
      </c>
      <c r="U76" s="20">
        <f>Q76*T76</f>
        <v>2800</v>
      </c>
      <c r="V76" s="23">
        <f>U76</f>
        <v>2800</v>
      </c>
      <c r="W76" s="22" t="s">
        <v>229</v>
      </c>
    </row>
    <row r="77" ht="20.75" customHeight="1" spans="1:23">
      <c r="A77" s="12">
        <v>32</v>
      </c>
      <c r="B77" s="13">
        <v>37</v>
      </c>
      <c r="C77" s="14" t="s">
        <v>230</v>
      </c>
      <c r="D77" s="15" t="s">
        <v>231</v>
      </c>
      <c r="E77" s="16" t="s">
        <v>232</v>
      </c>
      <c r="F77" s="16" t="s">
        <v>22</v>
      </c>
      <c r="G77" s="13">
        <v>240</v>
      </c>
      <c r="H77" s="13">
        <v>67</v>
      </c>
      <c r="I77" s="13">
        <v>107</v>
      </c>
      <c r="J77" s="13">
        <v>1</v>
      </c>
      <c r="K77" s="13" t="s">
        <v>23</v>
      </c>
      <c r="L77" s="16"/>
      <c r="M77" s="14">
        <v>68000</v>
      </c>
      <c r="N77" s="14">
        <v>68000</v>
      </c>
      <c r="O77" s="14">
        <v>20000</v>
      </c>
      <c r="P77" s="14">
        <v>20000</v>
      </c>
      <c r="Q77" s="17">
        <v>34000</v>
      </c>
      <c r="R77" s="18">
        <f>Q77</f>
        <v>34000</v>
      </c>
      <c r="S77" s="16"/>
      <c r="T77" s="19">
        <v>0.7</v>
      </c>
      <c r="U77" s="20">
        <f>Q77*T77</f>
        <v>23800</v>
      </c>
      <c r="V77" s="18">
        <f>U77</f>
        <v>23800</v>
      </c>
      <c r="W77" s="22"/>
    </row>
    <row r="78" ht="20.75" customHeight="1" spans="1:23">
      <c r="A78" s="12">
        <v>32</v>
      </c>
      <c r="B78" s="13"/>
      <c r="C78" s="14"/>
      <c r="D78" s="15" t="s">
        <v>233</v>
      </c>
      <c r="E78" s="16" t="s">
        <v>234</v>
      </c>
      <c r="F78" s="16" t="s">
        <v>22</v>
      </c>
      <c r="G78" s="13">
        <v>200</v>
      </c>
      <c r="H78" s="13">
        <v>67</v>
      </c>
      <c r="I78" s="13">
        <v>104</v>
      </c>
      <c r="J78" s="13">
        <v>2</v>
      </c>
      <c r="K78" s="13" t="s">
        <v>23</v>
      </c>
      <c r="L78" s="16"/>
      <c r="M78" s="14"/>
      <c r="N78" s="14"/>
      <c r="O78" s="14"/>
      <c r="P78" s="14"/>
      <c r="Q78" s="17"/>
      <c r="R78" s="18"/>
      <c r="S78" s="16"/>
      <c r="T78" s="19"/>
      <c r="U78" s="20"/>
      <c r="V78" s="18"/>
      <c r="W78" s="22"/>
    </row>
    <row r="79" ht="20.75" customHeight="1" spans="1:23">
      <c r="A79" s="12">
        <v>32</v>
      </c>
      <c r="B79" s="13"/>
      <c r="C79" s="14"/>
      <c r="D79" s="15" t="s">
        <v>235</v>
      </c>
      <c r="E79" s="16" t="s">
        <v>116</v>
      </c>
      <c r="F79" s="16" t="s">
        <v>22</v>
      </c>
      <c r="G79" s="13">
        <v>58</v>
      </c>
      <c r="H79" s="13">
        <v>42</v>
      </c>
      <c r="I79" s="13">
        <v>24</v>
      </c>
      <c r="J79" s="13">
        <v>3</v>
      </c>
      <c r="K79" s="13" t="s">
        <v>23</v>
      </c>
      <c r="L79" s="16"/>
      <c r="M79" s="14"/>
      <c r="N79" s="14"/>
      <c r="O79" s="14"/>
      <c r="P79" s="14"/>
      <c r="Q79" s="17"/>
      <c r="R79" s="18"/>
      <c r="S79" s="16"/>
      <c r="T79" s="19"/>
      <c r="U79" s="20"/>
      <c r="V79" s="18"/>
      <c r="W79" s="22"/>
    </row>
    <row r="80" ht="20.75" customHeight="1" spans="1:23">
      <c r="A80" s="12">
        <v>32</v>
      </c>
      <c r="B80" s="13"/>
      <c r="C80" s="14"/>
      <c r="D80" s="15" t="s">
        <v>236</v>
      </c>
      <c r="E80" s="16" t="s">
        <v>31</v>
      </c>
      <c r="F80" s="16" t="s">
        <v>22</v>
      </c>
      <c r="G80" s="13">
        <v>108</v>
      </c>
      <c r="H80" s="13">
        <v>133</v>
      </c>
      <c r="I80" s="13">
        <v>62</v>
      </c>
      <c r="J80" s="13">
        <v>1</v>
      </c>
      <c r="K80" s="13" t="s">
        <v>23</v>
      </c>
      <c r="L80" s="16"/>
      <c r="M80" s="14"/>
      <c r="N80" s="14"/>
      <c r="O80" s="14"/>
      <c r="P80" s="14"/>
      <c r="Q80" s="17"/>
      <c r="R80" s="18"/>
      <c r="S80" s="16"/>
      <c r="T80" s="19"/>
      <c r="U80" s="20"/>
      <c r="V80" s="18"/>
      <c r="W80" s="22"/>
    </row>
    <row r="81" ht="20.75" customHeight="1" spans="1:23">
      <c r="A81" s="12">
        <v>32</v>
      </c>
      <c r="B81" s="13"/>
      <c r="C81" s="14"/>
      <c r="D81" s="15" t="s">
        <v>237</v>
      </c>
      <c r="E81" s="16" t="s">
        <v>238</v>
      </c>
      <c r="F81" s="16" t="s">
        <v>22</v>
      </c>
      <c r="G81" s="13">
        <v>48</v>
      </c>
      <c r="H81" s="13">
        <v>35</v>
      </c>
      <c r="I81" s="13">
        <v>36</v>
      </c>
      <c r="J81" s="13">
        <v>2</v>
      </c>
      <c r="K81" s="13" t="s">
        <v>23</v>
      </c>
      <c r="L81" s="16"/>
      <c r="M81" s="14"/>
      <c r="N81" s="14"/>
      <c r="O81" s="14"/>
      <c r="P81" s="14"/>
      <c r="Q81" s="17"/>
      <c r="R81" s="18"/>
      <c r="S81" s="16"/>
      <c r="T81" s="19"/>
      <c r="U81" s="20"/>
      <c r="V81" s="18"/>
      <c r="W81" s="22"/>
    </row>
    <row r="82" ht="20.75" customHeight="1" spans="1:23">
      <c r="A82" s="12">
        <v>32</v>
      </c>
      <c r="B82" s="13"/>
      <c r="C82" s="14"/>
      <c r="D82" s="15" t="s">
        <v>239</v>
      </c>
      <c r="E82" s="16" t="s">
        <v>240</v>
      </c>
      <c r="F82" s="16" t="s">
        <v>22</v>
      </c>
      <c r="G82" s="13">
        <v>108</v>
      </c>
      <c r="H82" s="13">
        <v>41</v>
      </c>
      <c r="I82" s="13">
        <v>36</v>
      </c>
      <c r="J82" s="13">
        <v>1</v>
      </c>
      <c r="K82" s="13" t="s">
        <v>23</v>
      </c>
      <c r="L82" s="16"/>
      <c r="M82" s="14"/>
      <c r="N82" s="14"/>
      <c r="O82" s="14"/>
      <c r="P82" s="14"/>
      <c r="Q82" s="17"/>
      <c r="R82" s="18"/>
      <c r="S82" s="16"/>
      <c r="T82" s="19"/>
      <c r="U82" s="20"/>
      <c r="V82" s="18"/>
      <c r="W82" s="22"/>
    </row>
    <row r="83" ht="20.75" customHeight="1" spans="1:23">
      <c r="A83" s="12">
        <v>32</v>
      </c>
      <c r="B83" s="13"/>
      <c r="C83" s="14"/>
      <c r="D83" s="15" t="s">
        <v>241</v>
      </c>
      <c r="E83" s="16" t="s">
        <v>33</v>
      </c>
      <c r="F83" s="16" t="s">
        <v>22</v>
      </c>
      <c r="G83" s="13">
        <v>60</v>
      </c>
      <c r="H83" s="13">
        <v>60</v>
      </c>
      <c r="I83" s="13">
        <v>80</v>
      </c>
      <c r="J83" s="13">
        <v>2</v>
      </c>
      <c r="K83" s="13" t="s">
        <v>23</v>
      </c>
      <c r="L83" s="16"/>
      <c r="M83" s="14"/>
      <c r="N83" s="14"/>
      <c r="O83" s="14"/>
      <c r="P83" s="14"/>
      <c r="Q83" s="17"/>
      <c r="R83" s="18"/>
      <c r="S83" s="16"/>
      <c r="T83" s="19"/>
      <c r="U83" s="20"/>
      <c r="V83" s="18"/>
      <c r="W83" s="22"/>
    </row>
    <row r="84" ht="20.75" customHeight="1" spans="1:23">
      <c r="A84" s="12">
        <v>32</v>
      </c>
      <c r="B84" s="13">
        <v>38</v>
      </c>
      <c r="C84" s="14" t="s">
        <v>19</v>
      </c>
      <c r="D84" s="15" t="s">
        <v>242</v>
      </c>
      <c r="E84" s="16" t="s">
        <v>27</v>
      </c>
      <c r="F84" s="16" t="s">
        <v>49</v>
      </c>
      <c r="G84" s="13">
        <v>80</v>
      </c>
      <c r="H84" s="13">
        <v>60</v>
      </c>
      <c r="I84" s="13">
        <v>125</v>
      </c>
      <c r="J84" s="13">
        <v>4</v>
      </c>
      <c r="K84" s="13" t="s">
        <v>23</v>
      </c>
      <c r="L84" s="16"/>
      <c r="M84" s="14">
        <v>65000</v>
      </c>
      <c r="N84" s="14">
        <v>65000</v>
      </c>
      <c r="O84" s="14">
        <v>19000</v>
      </c>
      <c r="P84" s="14">
        <v>19000</v>
      </c>
      <c r="Q84" s="17">
        <v>32000</v>
      </c>
      <c r="R84" s="18">
        <f>Q84</f>
        <v>32000</v>
      </c>
      <c r="S84" s="16"/>
      <c r="T84" s="19">
        <v>0.7</v>
      </c>
      <c r="U84" s="20">
        <f>Q84*T84</f>
        <v>22400</v>
      </c>
      <c r="V84" s="18">
        <f>U84</f>
        <v>22400</v>
      </c>
      <c r="W84" s="22"/>
    </row>
    <row r="85" ht="20.75" customHeight="1" spans="1:23">
      <c r="A85" s="12">
        <v>32</v>
      </c>
      <c r="B85" s="13"/>
      <c r="C85" s="14"/>
      <c r="D85" s="15" t="s">
        <v>243</v>
      </c>
      <c r="E85" s="16" t="s">
        <v>29</v>
      </c>
      <c r="F85" s="16" t="s">
        <v>49</v>
      </c>
      <c r="G85" s="13">
        <v>200</v>
      </c>
      <c r="H85" s="13">
        <v>60</v>
      </c>
      <c r="I85" s="13">
        <v>125</v>
      </c>
      <c r="J85" s="13">
        <v>1</v>
      </c>
      <c r="K85" s="13" t="s">
        <v>23</v>
      </c>
      <c r="L85" s="16"/>
      <c r="M85" s="14"/>
      <c r="N85" s="14"/>
      <c r="O85" s="14"/>
      <c r="P85" s="14"/>
      <c r="Q85" s="17"/>
      <c r="R85" s="18"/>
      <c r="S85" s="16"/>
      <c r="T85" s="19"/>
      <c r="U85" s="20"/>
      <c r="V85" s="18"/>
      <c r="W85" s="22"/>
    </row>
    <row r="86" ht="20.75" customHeight="1" spans="1:23">
      <c r="A86" s="12">
        <v>32</v>
      </c>
      <c r="B86" s="13"/>
      <c r="C86" s="14"/>
      <c r="D86" s="15" t="s">
        <v>244</v>
      </c>
      <c r="E86" s="16" t="s">
        <v>33</v>
      </c>
      <c r="F86" s="16" t="s">
        <v>49</v>
      </c>
      <c r="G86" s="13">
        <v>40</v>
      </c>
      <c r="H86" s="13">
        <v>40</v>
      </c>
      <c r="I86" s="13">
        <v>95</v>
      </c>
      <c r="J86" s="13">
        <v>2</v>
      </c>
      <c r="K86" s="13" t="s">
        <v>23</v>
      </c>
      <c r="L86" s="16"/>
      <c r="M86" s="14"/>
      <c r="N86" s="14"/>
      <c r="O86" s="14"/>
      <c r="P86" s="14"/>
      <c r="Q86" s="17"/>
      <c r="R86" s="18"/>
      <c r="S86" s="16"/>
      <c r="T86" s="19"/>
      <c r="U86" s="20"/>
      <c r="V86" s="18"/>
      <c r="W86" s="22"/>
    </row>
    <row r="87" ht="20.75" customHeight="1" spans="1:23">
      <c r="A87" s="12">
        <v>32</v>
      </c>
      <c r="B87" s="13"/>
      <c r="C87" s="14"/>
      <c r="D87" s="15" t="s">
        <v>245</v>
      </c>
      <c r="E87" s="16" t="s">
        <v>31</v>
      </c>
      <c r="F87" s="16" t="s">
        <v>49</v>
      </c>
      <c r="G87" s="13">
        <v>125</v>
      </c>
      <c r="H87" s="13">
        <v>104</v>
      </c>
      <c r="I87" s="13">
        <v>55</v>
      </c>
      <c r="J87" s="13">
        <v>1</v>
      </c>
      <c r="K87" s="13" t="s">
        <v>23</v>
      </c>
      <c r="L87" s="16"/>
      <c r="M87" s="14"/>
      <c r="N87" s="14"/>
      <c r="O87" s="14"/>
      <c r="P87" s="14"/>
      <c r="Q87" s="17"/>
      <c r="R87" s="18"/>
      <c r="S87" s="16"/>
      <c r="T87" s="19"/>
      <c r="U87" s="20"/>
      <c r="V87" s="18"/>
      <c r="W87" s="22"/>
    </row>
    <row r="88" ht="20.75" customHeight="1" spans="1:23">
      <c r="A88" s="12">
        <v>32</v>
      </c>
      <c r="B88" s="13"/>
      <c r="C88" s="14"/>
      <c r="D88" s="15" t="s">
        <v>246</v>
      </c>
      <c r="E88" s="16" t="s">
        <v>21</v>
      </c>
      <c r="F88" s="16" t="s">
        <v>49</v>
      </c>
      <c r="G88" s="13">
        <v>54</v>
      </c>
      <c r="H88" s="13">
        <v>60</v>
      </c>
      <c r="I88" s="13">
        <v>60</v>
      </c>
      <c r="J88" s="13">
        <v>2</v>
      </c>
      <c r="K88" s="13" t="s">
        <v>23</v>
      </c>
      <c r="L88" s="16"/>
      <c r="M88" s="14"/>
      <c r="N88" s="14"/>
      <c r="O88" s="14"/>
      <c r="P88" s="14"/>
      <c r="Q88" s="17"/>
      <c r="R88" s="18"/>
      <c r="S88" s="16"/>
      <c r="T88" s="19"/>
      <c r="U88" s="20"/>
      <c r="V88" s="18"/>
      <c r="W88" s="22"/>
    </row>
    <row r="89" ht="20.75" customHeight="1" spans="1:23">
      <c r="A89" s="12">
        <v>32</v>
      </c>
      <c r="B89" s="13">
        <v>39</v>
      </c>
      <c r="C89" s="14" t="s">
        <v>230</v>
      </c>
      <c r="D89" s="15" t="s">
        <v>247</v>
      </c>
      <c r="E89" s="16" t="s">
        <v>232</v>
      </c>
      <c r="F89" s="16" t="s">
        <v>60</v>
      </c>
      <c r="G89" s="13">
        <v>240</v>
      </c>
      <c r="H89" s="13">
        <v>67</v>
      </c>
      <c r="I89" s="13">
        <v>107</v>
      </c>
      <c r="J89" s="13">
        <v>1</v>
      </c>
      <c r="K89" s="13" t="s">
        <v>23</v>
      </c>
      <c r="L89" s="16"/>
      <c r="M89" s="14">
        <v>60000</v>
      </c>
      <c r="N89" s="14">
        <v>60000</v>
      </c>
      <c r="O89" s="14">
        <v>18000</v>
      </c>
      <c r="P89" s="14">
        <v>18000</v>
      </c>
      <c r="Q89" s="17">
        <v>30000</v>
      </c>
      <c r="R89" s="18">
        <f>Q89</f>
        <v>30000</v>
      </c>
      <c r="S89" s="16"/>
      <c r="T89" s="19">
        <v>0.7</v>
      </c>
      <c r="U89" s="20">
        <f>Q89*T89</f>
        <v>21000</v>
      </c>
      <c r="V89" s="18">
        <f>U89</f>
        <v>21000</v>
      </c>
      <c r="W89" s="22"/>
    </row>
    <row r="90" ht="20.75" customHeight="1" spans="1:23">
      <c r="A90" s="12">
        <v>32</v>
      </c>
      <c r="B90" s="13"/>
      <c r="C90" s="14"/>
      <c r="D90" s="15" t="s">
        <v>248</v>
      </c>
      <c r="E90" s="16" t="s">
        <v>234</v>
      </c>
      <c r="F90" s="16" t="s">
        <v>60</v>
      </c>
      <c r="G90" s="13">
        <v>200</v>
      </c>
      <c r="H90" s="13">
        <v>67</v>
      </c>
      <c r="I90" s="13">
        <v>104</v>
      </c>
      <c r="J90" s="13">
        <v>2</v>
      </c>
      <c r="K90" s="13" t="s">
        <v>23</v>
      </c>
      <c r="L90" s="16"/>
      <c r="M90" s="14"/>
      <c r="N90" s="14"/>
      <c r="O90" s="14"/>
      <c r="P90" s="14"/>
      <c r="Q90" s="17"/>
      <c r="R90" s="18"/>
      <c r="S90" s="16"/>
      <c r="T90" s="19"/>
      <c r="U90" s="20"/>
      <c r="V90" s="18"/>
      <c r="W90" s="22"/>
    </row>
    <row r="91" ht="20.75" customHeight="1" spans="1:23">
      <c r="A91" s="12">
        <v>32</v>
      </c>
      <c r="B91" s="13"/>
      <c r="C91" s="14"/>
      <c r="D91" s="15" t="s">
        <v>249</v>
      </c>
      <c r="E91" s="16" t="s">
        <v>116</v>
      </c>
      <c r="F91" s="16" t="s">
        <v>60</v>
      </c>
      <c r="G91" s="13">
        <v>58</v>
      </c>
      <c r="H91" s="13">
        <v>42</v>
      </c>
      <c r="I91" s="13">
        <v>24</v>
      </c>
      <c r="J91" s="13">
        <v>3</v>
      </c>
      <c r="K91" s="13" t="s">
        <v>23</v>
      </c>
      <c r="L91" s="16"/>
      <c r="M91" s="14"/>
      <c r="N91" s="14"/>
      <c r="O91" s="14"/>
      <c r="P91" s="14"/>
      <c r="Q91" s="17"/>
      <c r="R91" s="18"/>
      <c r="S91" s="16"/>
      <c r="T91" s="19"/>
      <c r="U91" s="20"/>
      <c r="V91" s="18"/>
      <c r="W91" s="22"/>
    </row>
    <row r="92" ht="20.75" customHeight="1" spans="1:23">
      <c r="A92" s="12">
        <v>32</v>
      </c>
      <c r="B92" s="13"/>
      <c r="C92" s="14"/>
      <c r="D92" s="15" t="s">
        <v>250</v>
      </c>
      <c r="E92" s="16" t="s">
        <v>31</v>
      </c>
      <c r="F92" s="16" t="s">
        <v>60</v>
      </c>
      <c r="G92" s="13">
        <v>110</v>
      </c>
      <c r="H92" s="13">
        <v>133</v>
      </c>
      <c r="I92" s="13">
        <v>62</v>
      </c>
      <c r="J92" s="13">
        <v>1</v>
      </c>
      <c r="K92" s="13" t="s">
        <v>23</v>
      </c>
      <c r="L92" s="16"/>
      <c r="M92" s="14"/>
      <c r="N92" s="14"/>
      <c r="O92" s="14"/>
      <c r="P92" s="14"/>
      <c r="Q92" s="17"/>
      <c r="R92" s="18"/>
      <c r="S92" s="16"/>
      <c r="T92" s="19"/>
      <c r="U92" s="20"/>
      <c r="V92" s="18"/>
      <c r="W92" s="22"/>
    </row>
    <row r="93" ht="20.75" customHeight="1" spans="1:23">
      <c r="A93" s="12">
        <v>32</v>
      </c>
      <c r="B93" s="13"/>
      <c r="C93" s="14"/>
      <c r="D93" s="15" t="s">
        <v>251</v>
      </c>
      <c r="E93" s="16" t="s">
        <v>238</v>
      </c>
      <c r="F93" s="16" t="s">
        <v>60</v>
      </c>
      <c r="G93" s="13">
        <v>48</v>
      </c>
      <c r="H93" s="13">
        <v>35</v>
      </c>
      <c r="I93" s="13">
        <v>36</v>
      </c>
      <c r="J93" s="13">
        <v>2</v>
      </c>
      <c r="K93" s="13" t="s">
        <v>23</v>
      </c>
      <c r="L93" s="16"/>
      <c r="M93" s="14"/>
      <c r="N93" s="14"/>
      <c r="O93" s="14"/>
      <c r="P93" s="14"/>
      <c r="Q93" s="17"/>
      <c r="R93" s="18"/>
      <c r="S93" s="16"/>
      <c r="T93" s="19"/>
      <c r="U93" s="20"/>
      <c r="V93" s="18"/>
      <c r="W93" s="22"/>
    </row>
    <row r="94" ht="20.75" customHeight="1" spans="1:23">
      <c r="A94" s="12">
        <v>32</v>
      </c>
      <c r="B94" s="13"/>
      <c r="C94" s="14"/>
      <c r="D94" s="15" t="s">
        <v>252</v>
      </c>
      <c r="E94" s="16" t="s">
        <v>240</v>
      </c>
      <c r="F94" s="16" t="s">
        <v>60</v>
      </c>
      <c r="G94" s="13">
        <v>108</v>
      </c>
      <c r="H94" s="13">
        <v>41</v>
      </c>
      <c r="I94" s="13">
        <v>36</v>
      </c>
      <c r="J94" s="13">
        <v>1</v>
      </c>
      <c r="K94" s="13" t="s">
        <v>23</v>
      </c>
      <c r="L94" s="16"/>
      <c r="M94" s="14"/>
      <c r="N94" s="14"/>
      <c r="O94" s="14"/>
      <c r="P94" s="14"/>
      <c r="Q94" s="17"/>
      <c r="R94" s="18"/>
      <c r="S94" s="16"/>
      <c r="T94" s="19"/>
      <c r="U94" s="20"/>
      <c r="V94" s="18"/>
      <c r="W94" s="22"/>
    </row>
    <row r="95" ht="20.75" customHeight="1" spans="1:23">
      <c r="A95" s="12">
        <v>32</v>
      </c>
      <c r="B95" s="13"/>
      <c r="C95" s="14"/>
      <c r="D95" s="15" t="s">
        <v>253</v>
      </c>
      <c r="E95" s="16" t="s">
        <v>33</v>
      </c>
      <c r="F95" s="16" t="s">
        <v>60</v>
      </c>
      <c r="G95" s="13">
        <v>60</v>
      </c>
      <c r="H95" s="13">
        <v>60</v>
      </c>
      <c r="I95" s="13">
        <v>80</v>
      </c>
      <c r="J95" s="13">
        <v>2</v>
      </c>
      <c r="K95" s="13" t="s">
        <v>23</v>
      </c>
      <c r="L95" s="16"/>
      <c r="M95" s="14"/>
      <c r="N95" s="14"/>
      <c r="O95" s="14"/>
      <c r="P95" s="14"/>
      <c r="Q95" s="17"/>
      <c r="R95" s="18"/>
      <c r="S95" s="16"/>
      <c r="T95" s="19"/>
      <c r="U95" s="20"/>
      <c r="V95" s="18"/>
      <c r="W95" s="22"/>
    </row>
    <row r="96" ht="20.75" customHeight="1" spans="1:23">
      <c r="A96" s="12">
        <v>33</v>
      </c>
      <c r="B96" s="13">
        <v>40</v>
      </c>
      <c r="C96" s="14" t="s">
        <v>254</v>
      </c>
      <c r="D96" s="15" t="s">
        <v>255</v>
      </c>
      <c r="E96" s="16" t="s">
        <v>256</v>
      </c>
      <c r="F96" s="16" t="s">
        <v>49</v>
      </c>
      <c r="G96" s="13">
        <v>67</v>
      </c>
      <c r="H96" s="13">
        <v>42</v>
      </c>
      <c r="I96" s="13">
        <v>82</v>
      </c>
      <c r="J96" s="13">
        <v>1</v>
      </c>
      <c r="K96" s="13" t="s">
        <v>23</v>
      </c>
      <c r="L96" s="16"/>
      <c r="M96" s="14">
        <v>6800</v>
      </c>
      <c r="N96" s="14">
        <v>6800</v>
      </c>
      <c r="O96" s="14">
        <v>2000</v>
      </c>
      <c r="P96" s="14">
        <v>2000</v>
      </c>
      <c r="Q96" s="17">
        <v>4300</v>
      </c>
      <c r="R96" s="18">
        <f>Q96</f>
        <v>4300</v>
      </c>
      <c r="S96" s="16"/>
      <c r="T96" s="19">
        <v>0.7</v>
      </c>
      <c r="U96" s="20">
        <f>Q96*T96</f>
        <v>3010</v>
      </c>
      <c r="V96" s="18">
        <f>U96</f>
        <v>3010</v>
      </c>
      <c r="W96" s="22"/>
    </row>
    <row r="97" ht="20.75" customHeight="1" spans="1:23">
      <c r="A97" s="12">
        <v>33</v>
      </c>
      <c r="B97" s="13"/>
      <c r="C97" s="14"/>
      <c r="D97" s="15" t="s">
        <v>257</v>
      </c>
      <c r="E97" s="16" t="s">
        <v>258</v>
      </c>
      <c r="F97" s="16" t="s">
        <v>49</v>
      </c>
      <c r="G97" s="13">
        <v>58</v>
      </c>
      <c r="H97" s="13">
        <v>47</v>
      </c>
      <c r="I97" s="13">
        <v>107</v>
      </c>
      <c r="J97" s="13">
        <v>1</v>
      </c>
      <c r="K97" s="13" t="s">
        <v>23</v>
      </c>
      <c r="L97" s="16"/>
      <c r="M97" s="14"/>
      <c r="N97" s="14"/>
      <c r="O97" s="14"/>
      <c r="P97" s="14"/>
      <c r="Q97" s="17"/>
      <c r="R97" s="18"/>
      <c r="S97" s="16"/>
      <c r="T97" s="19"/>
      <c r="U97" s="20"/>
      <c r="V97" s="18"/>
      <c r="W97" s="22"/>
    </row>
    <row r="98" ht="20.75" customHeight="1" spans="1:23">
      <c r="A98" s="12">
        <v>33</v>
      </c>
      <c r="B98" s="13">
        <v>41</v>
      </c>
      <c r="C98" s="14" t="s">
        <v>259</v>
      </c>
      <c r="D98" s="15" t="s">
        <v>260</v>
      </c>
      <c r="E98" s="16" t="s">
        <v>261</v>
      </c>
      <c r="F98" s="16" t="s">
        <v>22</v>
      </c>
      <c r="G98" s="13">
        <v>200</v>
      </c>
      <c r="H98" s="13">
        <v>60</v>
      </c>
      <c r="I98" s="13">
        <v>215</v>
      </c>
      <c r="J98" s="13">
        <v>1</v>
      </c>
      <c r="K98" s="13" t="s">
        <v>23</v>
      </c>
      <c r="L98" s="16"/>
      <c r="M98" s="14">
        <v>12800</v>
      </c>
      <c r="N98" s="14">
        <v>12800</v>
      </c>
      <c r="O98" s="14">
        <v>3800</v>
      </c>
      <c r="P98" s="14">
        <v>3800</v>
      </c>
      <c r="Q98" s="17">
        <v>16000</v>
      </c>
      <c r="R98" s="18">
        <f>Q98</f>
        <v>16000</v>
      </c>
      <c r="S98" s="16" t="s">
        <v>262</v>
      </c>
      <c r="T98" s="19">
        <v>0.7</v>
      </c>
      <c r="U98" s="20">
        <f>Q98*T98</f>
        <v>11200</v>
      </c>
      <c r="V98" s="23">
        <f>U98</f>
        <v>11200</v>
      </c>
      <c r="W98" s="22" t="s">
        <v>263</v>
      </c>
    </row>
    <row r="99" ht="20.75" customHeight="1" spans="1:23">
      <c r="A99" s="12">
        <v>33</v>
      </c>
      <c r="B99" s="13">
        <v>42</v>
      </c>
      <c r="C99" s="14" t="s">
        <v>264</v>
      </c>
      <c r="D99" s="15" t="s">
        <v>265</v>
      </c>
      <c r="E99" s="16" t="s">
        <v>266</v>
      </c>
      <c r="F99" s="16" t="s">
        <v>53</v>
      </c>
      <c r="G99" s="13">
        <v>88</v>
      </c>
      <c r="H99" s="13">
        <v>80</v>
      </c>
      <c r="I99" s="13"/>
      <c r="J99" s="13">
        <v>1</v>
      </c>
      <c r="K99" s="13" t="s">
        <v>23</v>
      </c>
      <c r="L99" s="16"/>
      <c r="M99" s="14">
        <v>8000</v>
      </c>
      <c r="N99" s="14">
        <v>8000</v>
      </c>
      <c r="O99" s="14">
        <v>2400</v>
      </c>
      <c r="P99" s="14">
        <v>2400</v>
      </c>
      <c r="Q99" s="17">
        <v>10000</v>
      </c>
      <c r="R99" s="18">
        <f>Q99</f>
        <v>10000</v>
      </c>
      <c r="S99" s="16"/>
      <c r="T99" s="19">
        <v>0.7</v>
      </c>
      <c r="U99" s="20">
        <f>Q99*T99</f>
        <v>7000</v>
      </c>
      <c r="V99" s="18">
        <f>U99</f>
        <v>7000</v>
      </c>
      <c r="W99" s="22"/>
    </row>
    <row r="100" ht="20.75" customHeight="1" spans="1:23">
      <c r="A100" s="12">
        <v>33</v>
      </c>
      <c r="B100" s="13"/>
      <c r="C100" s="14"/>
      <c r="D100" s="15" t="s">
        <v>267</v>
      </c>
      <c r="E100" s="16" t="s">
        <v>268</v>
      </c>
      <c r="F100" s="16" t="s">
        <v>53</v>
      </c>
      <c r="G100" s="13">
        <v>60</v>
      </c>
      <c r="H100" s="13">
        <v>48</v>
      </c>
      <c r="I100" s="13">
        <v>100</v>
      </c>
      <c r="J100" s="13">
        <v>2</v>
      </c>
      <c r="K100" s="13" t="s">
        <v>23</v>
      </c>
      <c r="L100" s="16"/>
      <c r="M100" s="14"/>
      <c r="N100" s="14"/>
      <c r="O100" s="14"/>
      <c r="P100" s="14"/>
      <c r="Q100" s="17"/>
      <c r="R100" s="18"/>
      <c r="S100" s="16"/>
      <c r="T100" s="19"/>
      <c r="U100" s="20"/>
      <c r="V100" s="18"/>
      <c r="W100" s="22"/>
    </row>
    <row r="101" ht="20.75" customHeight="1" spans="1:23">
      <c r="A101" s="12">
        <v>33</v>
      </c>
      <c r="B101" s="13">
        <v>43</v>
      </c>
      <c r="C101" s="14" t="s">
        <v>269</v>
      </c>
      <c r="D101" s="15" t="s">
        <v>270</v>
      </c>
      <c r="E101" s="16" t="s">
        <v>271</v>
      </c>
      <c r="F101" s="16" t="s">
        <v>75</v>
      </c>
      <c r="G101" s="13">
        <v>35</v>
      </c>
      <c r="H101" s="13">
        <v>35</v>
      </c>
      <c r="I101" s="13">
        <v>30</v>
      </c>
      <c r="J101" s="13">
        <v>2</v>
      </c>
      <c r="K101" s="13" t="s">
        <v>23</v>
      </c>
      <c r="L101" s="16"/>
      <c r="M101" s="14">
        <v>1800</v>
      </c>
      <c r="N101" s="14">
        <f>J101*1800</f>
        <v>3600</v>
      </c>
      <c r="O101" s="14">
        <v>500</v>
      </c>
      <c r="P101" s="14">
        <f>J101*500</f>
        <v>1000</v>
      </c>
      <c r="Q101" s="17">
        <v>900</v>
      </c>
      <c r="R101" s="18">
        <f>J101*Q101</f>
        <v>1800</v>
      </c>
      <c r="S101" s="16"/>
      <c r="T101" s="19">
        <v>0.7</v>
      </c>
      <c r="U101" s="20">
        <f t="shared" ref="U101:U103" si="4">T101*Q101</f>
        <v>630</v>
      </c>
      <c r="V101" s="23">
        <f>U101*J101</f>
        <v>1260</v>
      </c>
      <c r="W101" s="22"/>
    </row>
    <row r="102" ht="20.75" customHeight="1" spans="1:23">
      <c r="A102" s="12">
        <v>33</v>
      </c>
      <c r="B102" s="13">
        <v>44</v>
      </c>
      <c r="C102" s="14" t="s">
        <v>272</v>
      </c>
      <c r="D102" s="15" t="s">
        <v>273</v>
      </c>
      <c r="E102" s="16" t="s">
        <v>112</v>
      </c>
      <c r="F102" s="16" t="s">
        <v>118</v>
      </c>
      <c r="G102" s="13">
        <v>28</v>
      </c>
      <c r="H102" s="13">
        <v>28</v>
      </c>
      <c r="I102" s="13">
        <v>25</v>
      </c>
      <c r="J102" s="13">
        <v>2</v>
      </c>
      <c r="K102" s="13" t="s">
        <v>23</v>
      </c>
      <c r="L102" s="16"/>
      <c r="M102" s="14">
        <v>8000</v>
      </c>
      <c r="N102" s="14">
        <f>J102*8000</f>
        <v>16000</v>
      </c>
      <c r="O102" s="14">
        <v>2400</v>
      </c>
      <c r="P102" s="14">
        <f>J102*2400</f>
        <v>4800</v>
      </c>
      <c r="Q102" s="17">
        <v>1300</v>
      </c>
      <c r="R102" s="18">
        <f>J102*Q102</f>
        <v>2600</v>
      </c>
      <c r="S102" s="16"/>
      <c r="T102" s="19">
        <v>0.8</v>
      </c>
      <c r="U102" s="20">
        <f t="shared" si="4"/>
        <v>1040</v>
      </c>
      <c r="V102" s="23">
        <f>U102*J102</f>
        <v>2080</v>
      </c>
      <c r="W102" s="22"/>
    </row>
    <row r="103" ht="20.75" customHeight="1" spans="1:23">
      <c r="A103" s="12">
        <v>33</v>
      </c>
      <c r="B103" s="13">
        <v>45</v>
      </c>
      <c r="C103" s="14" t="s">
        <v>274</v>
      </c>
      <c r="D103" s="15" t="s">
        <v>275</v>
      </c>
      <c r="E103" s="16" t="s">
        <v>276</v>
      </c>
      <c r="F103" s="16" t="s">
        <v>53</v>
      </c>
      <c r="G103" s="13">
        <v>44</v>
      </c>
      <c r="H103" s="13">
        <v>42</v>
      </c>
      <c r="I103" s="13">
        <v>95</v>
      </c>
      <c r="J103" s="13">
        <v>2</v>
      </c>
      <c r="K103" s="13" t="s">
        <v>139</v>
      </c>
      <c r="L103" s="16"/>
      <c r="M103" s="14">
        <v>1000</v>
      </c>
      <c r="N103" s="14">
        <f>J103*1000</f>
        <v>2000</v>
      </c>
      <c r="O103" s="14">
        <v>300</v>
      </c>
      <c r="P103" s="14">
        <f>J103*300</f>
        <v>600</v>
      </c>
      <c r="Q103" s="17">
        <v>800</v>
      </c>
      <c r="R103" s="18">
        <f>J103*Q103</f>
        <v>1600</v>
      </c>
      <c r="S103" s="16" t="s">
        <v>76</v>
      </c>
      <c r="T103" s="19">
        <v>0.7</v>
      </c>
      <c r="U103" s="20">
        <f t="shared" si="4"/>
        <v>560</v>
      </c>
      <c r="V103" s="23">
        <f>U103*J103</f>
        <v>1120</v>
      </c>
      <c r="W103" s="22" t="s">
        <v>77</v>
      </c>
    </row>
    <row r="104" s="2" customFormat="1" ht="20.75" customHeight="1" spans="1:23">
      <c r="A104" s="24"/>
      <c r="B104" s="25"/>
      <c r="C104" s="26" t="s">
        <v>277</v>
      </c>
      <c r="D104" s="25"/>
      <c r="E104" s="25"/>
      <c r="F104" s="27"/>
      <c r="G104" s="25"/>
      <c r="H104" s="25"/>
      <c r="I104" s="25"/>
      <c r="J104" s="25">
        <f>SUM(J3:J103)</f>
        <v>212</v>
      </c>
      <c r="K104" s="25"/>
      <c r="L104" s="27"/>
      <c r="M104" s="27">
        <f>SUM(M3:M103)</f>
        <v>1037580</v>
      </c>
      <c r="N104" s="27">
        <f>SUM(N3:N103)</f>
        <v>1214380</v>
      </c>
      <c r="O104" s="27"/>
      <c r="P104" s="27">
        <f>SUM(P3:P103)</f>
        <v>359200</v>
      </c>
      <c r="Q104" s="28"/>
      <c r="R104" s="29">
        <f>SUM(R3:R103)</f>
        <v>657300</v>
      </c>
      <c r="S104" s="27"/>
      <c r="U104" s="30"/>
      <c r="V104" s="29">
        <f>SUM(V3:V103)</f>
        <v>462620</v>
      </c>
      <c r="W104" s="31"/>
    </row>
    <row r="105" spans="1:23">
      <c r="B105" s="32" t="s">
        <v>278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</row>
  </sheetData>
  <mergeCells count="311">
    <mergeCell ref="B1:W1"/>
    <mergeCell ref="C104:E104"/>
    <mergeCell ref="B105:W105"/>
    <mergeCell ref="B3:B7"/>
    <mergeCell ref="B8:B9"/>
    <mergeCell ref="B11:B12"/>
    <mergeCell ref="B13:B14"/>
    <mergeCell ref="B15:B16"/>
    <mergeCell ref="B17:B18"/>
    <mergeCell ref="B19:B21"/>
    <mergeCell ref="B22:B23"/>
    <mergeCell ref="B24:B25"/>
    <mergeCell ref="B26:B27"/>
    <mergeCell ref="B28:B32"/>
    <mergeCell ref="B33:B39"/>
    <mergeCell ref="B40:B41"/>
    <mergeCell ref="B42:B43"/>
    <mergeCell ref="B49:B52"/>
    <mergeCell ref="B55:B56"/>
    <mergeCell ref="B58:B59"/>
    <mergeCell ref="B60:B62"/>
    <mergeCell ref="B65:B66"/>
    <mergeCell ref="B67:B68"/>
    <mergeCell ref="B69:B70"/>
    <mergeCell ref="B71:B72"/>
    <mergeCell ref="B74:B75"/>
    <mergeCell ref="B77:B83"/>
    <mergeCell ref="B84:B88"/>
    <mergeCell ref="B89:B95"/>
    <mergeCell ref="B96:B97"/>
    <mergeCell ref="B99:B100"/>
    <mergeCell ref="C3:C7"/>
    <mergeCell ref="C8:C9"/>
    <mergeCell ref="C11:C12"/>
    <mergeCell ref="C13:C14"/>
    <mergeCell ref="C15:C16"/>
    <mergeCell ref="C17:C18"/>
    <mergeCell ref="C19:C21"/>
    <mergeCell ref="C22:C23"/>
    <mergeCell ref="C24:C25"/>
    <mergeCell ref="C26:C27"/>
    <mergeCell ref="C28:C32"/>
    <mergeCell ref="C33:C39"/>
    <mergeCell ref="C40:C41"/>
    <mergeCell ref="C42:C43"/>
    <mergeCell ref="C49:C52"/>
    <mergeCell ref="C55:C56"/>
    <mergeCell ref="C58:C59"/>
    <mergeCell ref="C60:C62"/>
    <mergeCell ref="C65:C66"/>
    <mergeCell ref="C67:C68"/>
    <mergeCell ref="C69:C70"/>
    <mergeCell ref="C71:C72"/>
    <mergeCell ref="C74:C75"/>
    <mergeCell ref="C77:C83"/>
    <mergeCell ref="C84:C88"/>
    <mergeCell ref="C89:C95"/>
    <mergeCell ref="C96:C97"/>
    <mergeCell ref="C99:C100"/>
    <mergeCell ref="M3:M7"/>
    <mergeCell ref="M8:M9"/>
    <mergeCell ref="M11:M12"/>
    <mergeCell ref="M13:M14"/>
    <mergeCell ref="M15:M16"/>
    <mergeCell ref="M17:M18"/>
    <mergeCell ref="M19:M21"/>
    <mergeCell ref="M22:M23"/>
    <mergeCell ref="M24:M25"/>
    <mergeCell ref="M26:M27"/>
    <mergeCell ref="M28:M32"/>
    <mergeCell ref="M33:M39"/>
    <mergeCell ref="M40:M41"/>
    <mergeCell ref="M42:M43"/>
    <mergeCell ref="M49:M52"/>
    <mergeCell ref="M55:M56"/>
    <mergeCell ref="M58:M59"/>
    <mergeCell ref="M60:M62"/>
    <mergeCell ref="M65:M66"/>
    <mergeCell ref="M67:M68"/>
    <mergeCell ref="M69:M70"/>
    <mergeCell ref="M71:M72"/>
    <mergeCell ref="M74:M75"/>
    <mergeCell ref="M77:M83"/>
    <mergeCell ref="M84:M88"/>
    <mergeCell ref="M89:M95"/>
    <mergeCell ref="M96:M97"/>
    <mergeCell ref="M99:M100"/>
    <mergeCell ref="N3:N7"/>
    <mergeCell ref="N8:N9"/>
    <mergeCell ref="N11:N12"/>
    <mergeCell ref="N13:N14"/>
    <mergeCell ref="N15:N16"/>
    <mergeCell ref="N17:N18"/>
    <mergeCell ref="N19:N21"/>
    <mergeCell ref="N22:N23"/>
    <mergeCell ref="N24:N25"/>
    <mergeCell ref="N26:N27"/>
    <mergeCell ref="N28:N32"/>
    <mergeCell ref="N33:N39"/>
    <mergeCell ref="N40:N41"/>
    <mergeCell ref="N42:N43"/>
    <mergeCell ref="N49:N52"/>
    <mergeCell ref="N55:N56"/>
    <mergeCell ref="N58:N59"/>
    <mergeCell ref="N60:N62"/>
    <mergeCell ref="N65:N66"/>
    <mergeCell ref="N67:N68"/>
    <mergeCell ref="N69:N70"/>
    <mergeCell ref="N71:N72"/>
    <mergeCell ref="N74:N75"/>
    <mergeCell ref="N77:N83"/>
    <mergeCell ref="N84:N88"/>
    <mergeCell ref="N89:N95"/>
    <mergeCell ref="N96:N97"/>
    <mergeCell ref="N99:N100"/>
    <mergeCell ref="O3:O7"/>
    <mergeCell ref="O8:O9"/>
    <mergeCell ref="O11:O12"/>
    <mergeCell ref="O13:O14"/>
    <mergeCell ref="O15:O16"/>
    <mergeCell ref="O17:O18"/>
    <mergeCell ref="O19:O21"/>
    <mergeCell ref="O22:O23"/>
    <mergeCell ref="O24:O25"/>
    <mergeCell ref="O26:O27"/>
    <mergeCell ref="O28:O32"/>
    <mergeCell ref="O33:O39"/>
    <mergeCell ref="O40:O41"/>
    <mergeCell ref="O42:O43"/>
    <mergeCell ref="O49:O52"/>
    <mergeCell ref="O55:O56"/>
    <mergeCell ref="O58:O59"/>
    <mergeCell ref="O60:O62"/>
    <mergeCell ref="O65:O66"/>
    <mergeCell ref="O67:O68"/>
    <mergeCell ref="O69:O70"/>
    <mergeCell ref="O71:O72"/>
    <mergeCell ref="O74:O75"/>
    <mergeCell ref="O77:O83"/>
    <mergeCell ref="O84:O88"/>
    <mergeCell ref="O89:O95"/>
    <mergeCell ref="O96:O97"/>
    <mergeCell ref="O99:O100"/>
    <mergeCell ref="P3:P7"/>
    <mergeCell ref="P8:P9"/>
    <mergeCell ref="P11:P12"/>
    <mergeCell ref="P13:P14"/>
    <mergeCell ref="P15:P16"/>
    <mergeCell ref="P17:P18"/>
    <mergeCell ref="P19:P21"/>
    <mergeCell ref="P22:P23"/>
    <mergeCell ref="P24:P25"/>
    <mergeCell ref="P26:P27"/>
    <mergeCell ref="P28:P32"/>
    <mergeCell ref="P33:P39"/>
    <mergeCell ref="P40:P41"/>
    <mergeCell ref="P42:P43"/>
    <mergeCell ref="P49:P52"/>
    <mergeCell ref="P55:P56"/>
    <mergeCell ref="P58:P59"/>
    <mergeCell ref="P60:P62"/>
    <mergeCell ref="P65:P66"/>
    <mergeCell ref="P67:P68"/>
    <mergeCell ref="P69:P70"/>
    <mergeCell ref="P71:P72"/>
    <mergeCell ref="P74:P75"/>
    <mergeCell ref="P77:P83"/>
    <mergeCell ref="P84:P88"/>
    <mergeCell ref="P89:P95"/>
    <mergeCell ref="P96:P97"/>
    <mergeCell ref="P99:P100"/>
    <mergeCell ref="Q3:Q7"/>
    <mergeCell ref="Q8:Q9"/>
    <mergeCell ref="Q11:Q12"/>
    <mergeCell ref="Q13:Q14"/>
    <mergeCell ref="Q15:Q16"/>
    <mergeCell ref="Q17:Q18"/>
    <mergeCell ref="Q19:Q21"/>
    <mergeCell ref="Q22:Q23"/>
    <mergeCell ref="Q24:Q25"/>
    <mergeCell ref="Q26:Q27"/>
    <mergeCell ref="Q28:Q32"/>
    <mergeCell ref="Q33:Q39"/>
    <mergeCell ref="Q40:Q41"/>
    <mergeCell ref="Q42:Q43"/>
    <mergeCell ref="Q49:Q52"/>
    <mergeCell ref="Q55:Q56"/>
    <mergeCell ref="Q58:Q59"/>
    <mergeCell ref="Q60:Q62"/>
    <mergeCell ref="Q65:Q66"/>
    <mergeCell ref="Q67:Q68"/>
    <mergeCell ref="Q69:Q70"/>
    <mergeCell ref="Q71:Q72"/>
    <mergeCell ref="Q74:Q75"/>
    <mergeCell ref="Q77:Q83"/>
    <mergeCell ref="Q84:Q88"/>
    <mergeCell ref="Q89:Q95"/>
    <mergeCell ref="Q96:Q97"/>
    <mergeCell ref="Q99:Q100"/>
    <mergeCell ref="R3:R7"/>
    <mergeCell ref="R8:R9"/>
    <mergeCell ref="R11:R12"/>
    <mergeCell ref="R13:R14"/>
    <mergeCell ref="R15:R16"/>
    <mergeCell ref="R17:R18"/>
    <mergeCell ref="R19:R21"/>
    <mergeCell ref="R22:R23"/>
    <mergeCell ref="R24:R25"/>
    <mergeCell ref="R26:R27"/>
    <mergeCell ref="R28:R32"/>
    <mergeCell ref="R33:R39"/>
    <mergeCell ref="R40:R41"/>
    <mergeCell ref="R42:R43"/>
    <mergeCell ref="R49:R52"/>
    <mergeCell ref="R55:R56"/>
    <mergeCell ref="R58:R59"/>
    <mergeCell ref="R60:R62"/>
    <mergeCell ref="R65:R66"/>
    <mergeCell ref="R67:R68"/>
    <mergeCell ref="R69:R70"/>
    <mergeCell ref="R71:R72"/>
    <mergeCell ref="R74:R75"/>
    <mergeCell ref="R77:R83"/>
    <mergeCell ref="R84:R88"/>
    <mergeCell ref="R89:R95"/>
    <mergeCell ref="R96:R97"/>
    <mergeCell ref="R99:R100"/>
    <mergeCell ref="T3:T7"/>
    <mergeCell ref="T8:T9"/>
    <mergeCell ref="T11:T12"/>
    <mergeCell ref="T13:T14"/>
    <mergeCell ref="T15:T16"/>
    <mergeCell ref="T17:T18"/>
    <mergeCell ref="T19:T21"/>
    <mergeCell ref="T22:T23"/>
    <mergeCell ref="T24:T25"/>
    <mergeCell ref="T26:T27"/>
    <mergeCell ref="T28:T32"/>
    <mergeCell ref="T33:T39"/>
    <mergeCell ref="T40:T41"/>
    <mergeCell ref="T42:T43"/>
    <mergeCell ref="T49:T52"/>
    <mergeCell ref="T55:T56"/>
    <mergeCell ref="T58:T59"/>
    <mergeCell ref="T60:T62"/>
    <mergeCell ref="T65:T66"/>
    <mergeCell ref="T67:T68"/>
    <mergeCell ref="T69:T70"/>
    <mergeCell ref="T71:T72"/>
    <mergeCell ref="T74:T75"/>
    <mergeCell ref="T77:T83"/>
    <mergeCell ref="T84:T88"/>
    <mergeCell ref="T89:T95"/>
    <mergeCell ref="T96:T97"/>
    <mergeCell ref="T99:T100"/>
    <mergeCell ref="U3:U7"/>
    <mergeCell ref="U8:U9"/>
    <mergeCell ref="U11:U12"/>
    <mergeCell ref="U13:U14"/>
    <mergeCell ref="U15:U16"/>
    <mergeCell ref="U17:U18"/>
    <mergeCell ref="U19:U21"/>
    <mergeCell ref="U22:U23"/>
    <mergeCell ref="U24:U25"/>
    <mergeCell ref="U26:U27"/>
    <mergeCell ref="U28:U32"/>
    <mergeCell ref="U33:U39"/>
    <mergeCell ref="U40:U41"/>
    <mergeCell ref="U42:U43"/>
    <mergeCell ref="U49:U52"/>
    <mergeCell ref="U55:U56"/>
    <mergeCell ref="U58:U59"/>
    <mergeCell ref="U60:U62"/>
    <mergeCell ref="U65:U66"/>
    <mergeCell ref="U67:U68"/>
    <mergeCell ref="U69:U70"/>
    <mergeCell ref="U71:U72"/>
    <mergeCell ref="U74:U75"/>
    <mergeCell ref="U77:U83"/>
    <mergeCell ref="U84:U88"/>
    <mergeCell ref="U89:U95"/>
    <mergeCell ref="U96:U97"/>
    <mergeCell ref="U99:U100"/>
    <mergeCell ref="V3:V7"/>
    <mergeCell ref="V8:V9"/>
    <mergeCell ref="V11:V12"/>
    <mergeCell ref="V13:V14"/>
    <mergeCell ref="V15:V16"/>
    <mergeCell ref="V17:V18"/>
    <mergeCell ref="V19:V21"/>
    <mergeCell ref="V22:V23"/>
    <mergeCell ref="V24:V25"/>
    <mergeCell ref="V26:V27"/>
    <mergeCell ref="V28:V32"/>
    <mergeCell ref="V33:V39"/>
    <mergeCell ref="V40:V41"/>
    <mergeCell ref="V42:V43"/>
    <mergeCell ref="V49:V52"/>
    <mergeCell ref="V55:V56"/>
    <mergeCell ref="V58:V59"/>
    <mergeCell ref="V60:V62"/>
    <mergeCell ref="V65:V66"/>
    <mergeCell ref="V67:V68"/>
    <mergeCell ref="V69:V70"/>
    <mergeCell ref="V71:V72"/>
    <mergeCell ref="V74:V75"/>
    <mergeCell ref="V77:V83"/>
    <mergeCell ref="V84:V88"/>
    <mergeCell ref="V89:V95"/>
    <mergeCell ref="V96:V97"/>
    <mergeCell ref="V99:V100"/>
  </mergeCells>
  <printOptions horizontalCentered="1"/>
  <pageMargins left="0.31496062992126" right="0.31496062992126" top="0.275590551181102" bottom="0.75" header="0.31496062992126" footer="0.29"/>
  <pageSetup paperSize="9" scale="78" fitToHeight="0" orientation="portrait" horizontalDpi="1200" verticalDpi="1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红木家具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立峥 曹</dc:creator>
  <cp:lastModifiedBy>孙艳</cp:lastModifiedBy>
  <dcterms:created xsi:type="dcterms:W3CDTF">2024-05-24T06:46:00Z</dcterms:created>
  <cp:lastPrinted>2026-03-30T07:46:00Z</cp:lastPrinted>
  <dcterms:modified xsi:type="dcterms:W3CDTF">2026-06-11T00:47:24Z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CFD2FC74F4A74112B313E8D562616256_12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